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eikiai komandiniai rezult." sheetId="1" state="visible" r:id="rId2"/>
    <sheet name="Noreikiai instruktorių vert." sheetId="2" state="visible" r:id="rId3"/>
    <sheet name="Moterų asmeniniai rezultatai" sheetId="3" state="hidden" r:id="rId4"/>
    <sheet name="Vertinimas IPSC (1 prat.)" sheetId="4" state="hidden" r:id="rId5"/>
    <sheet name="Vertinimas IPSC (2 prat.)" sheetId="5" state="hidden" r:id="rId6"/>
    <sheet name="Vertinimas IPSC (3 prat.)" sheetId="6" state="hidden" r:id="rId7"/>
    <sheet name="Vertinimas IPSC (4 prat.)" sheetId="7" state="hidden" r:id="rId8"/>
    <sheet name="Vertinimas IPSC (5 prat.)" sheetId="8" state="hidden" r:id="rId9"/>
  </sheets>
  <definedNames>
    <definedName function="false" hidden="true" localSheetId="2" name="_xlnm._FilterDatabase" vbProcedure="false">'Moterų asmeniniai rezultatai'!$A$5:$AC$16</definedName>
    <definedName function="false" hidden="true" localSheetId="1" name="_xlnm._FilterDatabase" vbProcedure="false">'Noreikiai instruktorių vert.'!$A$11:$X$47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<sst xmlns="http://schemas.openxmlformats.org/spreadsheetml/2006/main" count="444" uniqueCount="195">
  <si>
    <t xml:space="preserve">Šaudymo iš tarnybinio ginklo čempionato Noreikiuose protokolas (pareigūnai)</t>
  </si>
  <si>
    <t xml:space="preserve">LIETUVOS POLICIJOS ŠAUDYMO IŠ TARNYBINIO GINKLO ČEMPIONATAS</t>
  </si>
  <si>
    <t xml:space="preserve">NOREIKIAI</t>
  </si>
  <si>
    <t xml:space="preserve">Eil.Nr.</t>
  </si>
  <si>
    <t xml:space="preserve">Vardas, pavardė</t>
  </si>
  <si>
    <t xml:space="preserve">Komanda</t>
  </si>
  <si>
    <t xml:space="preserve">1 pratimas 8 sekt.</t>
  </si>
  <si>
    <t xml:space="preserve">2 pratimas 9 sekt.</t>
  </si>
  <si>
    <t xml:space="preserve">3 pratimas 10 sekt.</t>
  </si>
  <si>
    <t xml:space="preserve">4 pratimas 11 sekt.</t>
  </si>
  <si>
    <t xml:space="preserve">5 pratimas 12 sekt.</t>
  </si>
  <si>
    <t xml:space="preserve">Viso HIT FAKTOR</t>
  </si>
  <si>
    <t xml:space="preserve">5 pratimų vt. suma</t>
  </si>
  <si>
    <t xml:space="preserve">Vieta (bendroje gr.)</t>
  </si>
  <si>
    <t xml:space="preserve">Iš viso komanda</t>
  </si>
  <si>
    <t xml:space="preserve">Komandos Vieta</t>
  </si>
  <si>
    <t xml:space="preserve">Moterų įskaita</t>
  </si>
  <si>
    <t xml:space="preserve">Balai</t>
  </si>
  <si>
    <t xml:space="preserve">Laikas</t>
  </si>
  <si>
    <t xml:space="preserve">HIT FACTOR</t>
  </si>
  <si>
    <t xml:space="preserve">Vieta</t>
  </si>
  <si>
    <t xml:space="preserve">Mindaugas Stravinskas</t>
  </si>
  <si>
    <t xml:space="preserve">Vilniaus AVPK</t>
  </si>
  <si>
    <t xml:space="preserve">II</t>
  </si>
  <si>
    <t xml:space="preserve">Mindaugas Pakarnas</t>
  </si>
  <si>
    <t xml:space="preserve">Donatas Žalneravičius</t>
  </si>
  <si>
    <t xml:space="preserve">Gabrielė Kniūraitė</t>
  </si>
  <si>
    <t xml:space="preserve">Rolandas Žičkis</t>
  </si>
  <si>
    <t xml:space="preserve">Kauno AVPK</t>
  </si>
  <si>
    <t xml:space="preserve">III</t>
  </si>
  <si>
    <t xml:space="preserve">Rokas Laukutis</t>
  </si>
  <si>
    <t xml:space="preserve">Skomantas Stralkauskas</t>
  </si>
  <si>
    <t xml:space="preserve">Ingrida Zaleckaitė</t>
  </si>
  <si>
    <t xml:space="preserve">Petras Mačiulis</t>
  </si>
  <si>
    <t xml:space="preserve">Klaipėdos AVPK</t>
  </si>
  <si>
    <t xml:space="preserve">VII</t>
  </si>
  <si>
    <t xml:space="preserve">Marius Lotužis</t>
  </si>
  <si>
    <t xml:space="preserve">Deivydas Kuprys</t>
  </si>
  <si>
    <t xml:space="preserve">Orinta Venslovaitė</t>
  </si>
  <si>
    <t xml:space="preserve">Andrius Bagdonas</t>
  </si>
  <si>
    <t xml:space="preserve">Šiaulių AVPK</t>
  </si>
  <si>
    <t xml:space="preserve">VIII</t>
  </si>
  <si>
    <t xml:space="preserve">Giedrius Stonys</t>
  </si>
  <si>
    <t xml:space="preserve">Sergejus Gorškovas</t>
  </si>
  <si>
    <t xml:space="preserve">Laura Zaleskienė</t>
  </si>
  <si>
    <t xml:space="preserve">Mantas Šešelgis</t>
  </si>
  <si>
    <t xml:space="preserve">Panevėžio AVPK</t>
  </si>
  <si>
    <t xml:space="preserve">IX</t>
  </si>
  <si>
    <t xml:space="preserve">Justinas Urbonas</t>
  </si>
  <si>
    <t xml:space="preserve">Taisija Logoida</t>
  </si>
  <si>
    <t xml:space="preserve">Deividas Stulgys</t>
  </si>
  <si>
    <t xml:space="preserve">Marijampolės AVPK</t>
  </si>
  <si>
    <t xml:space="preserve">IV</t>
  </si>
  <si>
    <t xml:space="preserve">Mindaugas Gerdžiūnas</t>
  </si>
  <si>
    <t xml:space="preserve">Deividas Misevičius</t>
  </si>
  <si>
    <t xml:space="preserve">Vaida Ramelė</t>
  </si>
  <si>
    <t xml:space="preserve">Tomas Mitrulevičius</t>
  </si>
  <si>
    <t xml:space="preserve">Alytaus AVPK</t>
  </si>
  <si>
    <t xml:space="preserve">V</t>
  </si>
  <si>
    <t xml:space="preserve">Justinas Didikas</t>
  </si>
  <si>
    <t xml:space="preserve">Ernestas Ilkinas</t>
  </si>
  <si>
    <t xml:space="preserve">Roberta Bernatavičiūtė</t>
  </si>
  <si>
    <t xml:space="preserve">Žydrūnas Apočkinas</t>
  </si>
  <si>
    <t xml:space="preserve">Telšių AVPK</t>
  </si>
  <si>
    <t xml:space="preserve">X</t>
  </si>
  <si>
    <t xml:space="preserve">Lorenas Balčiūnas</t>
  </si>
  <si>
    <t xml:space="preserve">Jonas Cicėnas</t>
  </si>
  <si>
    <t xml:space="preserve">Modesta Jabšaitė</t>
  </si>
  <si>
    <t xml:space="preserve">Vaidas Kuizinas</t>
  </si>
  <si>
    <t xml:space="preserve">Tauragės AVPK</t>
  </si>
  <si>
    <t xml:space="preserve">VI</t>
  </si>
  <si>
    <t xml:space="preserve">Voldemaras Knystautas</t>
  </si>
  <si>
    <t xml:space="preserve">Aivaras Liulė</t>
  </si>
  <si>
    <t xml:space="preserve">Agnė Vaitkevičienė</t>
  </si>
  <si>
    <t xml:space="preserve">Modestas Girkus</t>
  </si>
  <si>
    <t xml:space="preserve">Utenos AVPK</t>
  </si>
  <si>
    <t xml:space="preserve">XI</t>
  </si>
  <si>
    <t xml:space="preserve">Marius Mikulėnas</t>
  </si>
  <si>
    <t xml:space="preserve">Aleksej Gavrilov</t>
  </si>
  <si>
    <t xml:space="preserve">Laima Černiauskienė</t>
  </si>
  <si>
    <t xml:space="preserve">R. V.</t>
  </si>
  <si>
    <t xml:space="preserve">AOR ARAS</t>
  </si>
  <si>
    <t xml:space="preserve">I</t>
  </si>
  <si>
    <t xml:space="preserve">A. Š.</t>
  </si>
  <si>
    <t xml:space="preserve">A. J.</t>
  </si>
  <si>
    <t xml:space="preserve">J. Ž.</t>
  </si>
  <si>
    <t xml:space="preserve">Mantas Barščiauskas</t>
  </si>
  <si>
    <t xml:space="preserve">LPM</t>
  </si>
  <si>
    <t xml:space="preserve">XII</t>
  </si>
  <si>
    <t xml:space="preserve">Matas Kontrimavičius</t>
  </si>
  <si>
    <t xml:space="preserve">Indrė Domarkaitė</t>
  </si>
  <si>
    <t xml:space="preserve">Nepilna komanda, pridėta vietų suma, tiek kiek surinko paskutinis dalyvis</t>
  </si>
  <si>
    <t xml:space="preserve">Vyr. teisėjas</t>
  </si>
  <si>
    <t xml:space="preserve">Romualdas Rulevičius</t>
  </si>
  <si>
    <t xml:space="preserve">________________________________________________________________________________________</t>
  </si>
  <si>
    <t xml:space="preserve">Šaudymo iš tarnybinio ginklo čempionato Noreikiuose protokolas (instruktoriai)</t>
  </si>
  <si>
    <t xml:space="preserve">LIETUVOS POLICIJOS INSTRUKTORIŲ ŠAUDYMO IŠ TARNYBINIO GINKLO VARŽYBOS</t>
  </si>
  <si>
    <t xml:space="preserve">Viso</t>
  </si>
  <si>
    <t xml:space="preserve">5 pratimų</t>
  </si>
  <si>
    <t xml:space="preserve">HIT FAKTOR</t>
  </si>
  <si>
    <t xml:space="preserve"> vt. Suma</t>
  </si>
  <si>
    <t xml:space="preserve">Vieta įsk.</t>
  </si>
  <si>
    <t xml:space="preserve">Simonas Baltrušaitis</t>
  </si>
  <si>
    <t xml:space="preserve">Giedrius Valeika</t>
  </si>
  <si>
    <t xml:space="preserve">Žilvinas Stankevičius</t>
  </si>
  <si>
    <t xml:space="preserve">Rasa Bačanskienė</t>
  </si>
  <si>
    <t xml:space="preserve">Andrius Šepetys</t>
  </si>
  <si>
    <t xml:space="preserve">Linas Karosas </t>
  </si>
  <si>
    <t xml:space="preserve">Gintaras Valansevičius</t>
  </si>
  <si>
    <t xml:space="preserve">Marius Žigelis</t>
  </si>
  <si>
    <t xml:space="preserve">Paulius Zaramba</t>
  </si>
  <si>
    <t xml:space="preserve">Andžej Radzevič</t>
  </si>
  <si>
    <t xml:space="preserve">Justinas Butėnas</t>
  </si>
  <si>
    <t xml:space="preserve">Valdas Čiūdaras</t>
  </si>
  <si>
    <t xml:space="preserve">Darius Žalys</t>
  </si>
  <si>
    <t xml:space="preserve">Egidijus Tumėnas</t>
  </si>
  <si>
    <t xml:space="preserve">Donatas Laurinavičius</t>
  </si>
  <si>
    <t xml:space="preserve">Mindaugas Kriščiokaitis</t>
  </si>
  <si>
    <t xml:space="preserve">Andrius Maciulevičius</t>
  </si>
  <si>
    <t xml:space="preserve">Valdas Matiukas</t>
  </si>
  <si>
    <t xml:space="preserve">Alfredas Li</t>
  </si>
  <si>
    <t xml:space="preserve">Algirdas Antanaitis</t>
  </si>
  <si>
    <t xml:space="preserve">Andrius Januškevičius</t>
  </si>
  <si>
    <t xml:space="preserve">Saulius Grigonis</t>
  </si>
  <si>
    <t xml:space="preserve">Mantas Sabaliauskas</t>
  </si>
  <si>
    <t xml:space="preserve">Tomas Lukošius</t>
  </si>
  <si>
    <t xml:space="preserve">Viktoras Polozovas</t>
  </si>
  <si>
    <t xml:space="preserve">Modestas Tautkus</t>
  </si>
  <si>
    <t xml:space="preserve">Tomas Bieliauskas</t>
  </si>
  <si>
    <t xml:space="preserve">Austė Atgalainytė</t>
  </si>
  <si>
    <t xml:space="preserve">Dovydas Venckauskas</t>
  </si>
  <si>
    <t xml:space="preserve">Rolandas Marcinkus</t>
  </si>
  <si>
    <t xml:space="preserve">Anatolijus Kriukovas</t>
  </si>
  <si>
    <t xml:space="preserve">Andrius Golubevas</t>
  </si>
  <si>
    <t xml:space="preserve">Kristina Kučinskaitė</t>
  </si>
  <si>
    <t xml:space="preserve">Egidijus Raudys</t>
  </si>
  <si>
    <t xml:space="preserve">Marija Zujeva</t>
  </si>
  <si>
    <t xml:space="preserve">Mindaugas Čepauskas</t>
  </si>
  <si>
    <t xml:space="preserve">Šaudymo iš tarnybinio ginklo čempionato Noreikiuose protokolas (moterų įskaita)</t>
  </si>
  <si>
    <t xml:space="preserve">Vieta (asmeninė)</t>
  </si>
  <si>
    <t xml:space="preserve">Šaudymo iš tarnybinio ginklo čempionatas Noreikiuose 2022-06-09</t>
  </si>
  <si>
    <t xml:space="preserve">Komanda:__________________________________________________________________________________</t>
  </si>
  <si>
    <t xml:space="preserve">Policijos įstaigos pavadinimas</t>
  </si>
  <si>
    <t xml:space="preserve">Pratimo Nr. 1.      Sektorius - 8.     </t>
  </si>
  <si>
    <t xml:space="preserve">Taškai</t>
  </si>
  <si>
    <t xml:space="preserve">Baudos</t>
  </si>
  <si>
    <t xml:space="preserve">TAIKINIAI</t>
  </si>
  <si>
    <t xml:space="preserve">A</t>
  </si>
  <si>
    <t xml:space="preserve">C</t>
  </si>
  <si>
    <t xml:space="preserve">D</t>
  </si>
  <si>
    <t xml:space="preserve">Miss</t>
  </si>
  <si>
    <t xml:space="preserve">P/T</t>
  </si>
  <si>
    <t xml:space="preserve">Proc</t>
  </si>
  <si>
    <t xml:space="preserve">Pastabos:</t>
  </si>
  <si>
    <t xml:space="preserve">P1</t>
  </si>
  <si>
    <t xml:space="preserve">P2</t>
  </si>
  <si>
    <t xml:space="preserve">P3</t>
  </si>
  <si>
    <t xml:space="preserve">T1</t>
  </si>
  <si>
    <t xml:space="preserve">T2</t>
  </si>
  <si>
    <t xml:space="preserve">T3</t>
  </si>
  <si>
    <t xml:space="preserve">T4</t>
  </si>
  <si>
    <t xml:space="preserve">Viso:</t>
  </si>
  <si>
    <t xml:space="preserve">A*5</t>
  </si>
  <si>
    <t xml:space="preserve">C*3</t>
  </si>
  <si>
    <t xml:space="preserve">D*1</t>
  </si>
  <si>
    <t xml:space="preserve">Miss*-10</t>
  </si>
  <si>
    <t xml:space="preserve">P/T*-10</t>
  </si>
  <si>
    <t xml:space="preserve">Proc-*10</t>
  </si>
  <si>
    <t xml:space="preserve"> Min. šūvių skaičius - 11</t>
  </si>
  <si>
    <t xml:space="preserve">Laikas:</t>
  </si>
  <si>
    <t xml:space="preserve"> Maks. taškų sk. - 55</t>
  </si>
  <si>
    <r>
      <rPr>
        <sz val="11"/>
        <color rgb="FF000000"/>
        <rFont val="Calibri"/>
        <family val="2"/>
        <charset val="186"/>
      </rPr>
      <t xml:space="preserve">_________</t>
    </r>
    <r>
      <rPr>
        <b val="true"/>
        <sz val="15"/>
        <color rgb="FF000000"/>
        <rFont val="Calibri"/>
        <family val="2"/>
        <charset val="186"/>
      </rPr>
      <t xml:space="preserve"> : </t>
    </r>
    <r>
      <rPr>
        <sz val="11"/>
        <color rgb="FF000000"/>
        <rFont val="Calibri"/>
        <family val="2"/>
        <charset val="186"/>
      </rPr>
      <t xml:space="preserve">_________</t>
    </r>
  </si>
  <si>
    <t xml:space="preserve">Dalyvis:________________________________________</t>
  </si>
  <si>
    <t xml:space="preserve">________________________</t>
  </si>
  <si>
    <t xml:space="preserve">Vardas Pavardė</t>
  </si>
  <si>
    <t xml:space="preserve">Parašas (tik po pratimo atlikimo)</t>
  </si>
  <si>
    <t xml:space="preserve">Teisėjas:________________________________________</t>
  </si>
  <si>
    <t xml:space="preserve">Parašas</t>
  </si>
  <si>
    <t xml:space="preserve">Pratimo Nr. 2.      Sektorius - 9.     </t>
  </si>
  <si>
    <t xml:space="preserve"> Min. šūvių skaičius - 9</t>
  </si>
  <si>
    <t xml:space="preserve"> Maks. taškų sk. - 45</t>
  </si>
  <si>
    <t xml:space="preserve">Pratimo Nr. 3.      Sektorius - 10.     </t>
  </si>
  <si>
    <t xml:space="preserve">T5</t>
  </si>
  <si>
    <t xml:space="preserve"> Min. šūvių skaičius - 13</t>
  </si>
  <si>
    <t xml:space="preserve"> Maks. taškų sk. - 65</t>
  </si>
  <si>
    <t xml:space="preserve">Pratimo Nr. 4.      Sektorius - 11.     </t>
  </si>
  <si>
    <t xml:space="preserve">PL1</t>
  </si>
  <si>
    <t xml:space="preserve">T6</t>
  </si>
  <si>
    <t xml:space="preserve">T7</t>
  </si>
  <si>
    <t xml:space="preserve"> Min. šūvių skaičius - 18</t>
  </si>
  <si>
    <t xml:space="preserve"> Maks. taškų sk. - 90</t>
  </si>
  <si>
    <t xml:space="preserve">Pratimo Nr. 5.      Sektorius - 12.     </t>
  </si>
  <si>
    <t xml:space="preserve">P4</t>
  </si>
  <si>
    <t xml:space="preserve"> Min. šūvių skaičius - 14</t>
  </si>
  <si>
    <t xml:space="preserve"> Maks. taškų sk. - 70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</si>
</sst>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.mm\.dd"/>
    <numFmt numFmtId="166" formatCode="yyyy/mm/dd"/>
    <numFmt numFmtId="167" formatCode="General"/>
  </numFmts>
  <fonts count="27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4"/>
      <color rgb="FF000000"/>
      <name val="Calibri"/>
      <family val="2"/>
      <charset val="186"/>
    </font>
    <font>
      <b val="true"/>
      <sz val="15"/>
      <color rgb="FF000000"/>
      <name val="Calibri"/>
      <family val="2"/>
      <charset val="186"/>
    </font>
    <font>
      <b val="true"/>
      <sz val="11"/>
      <color rgb="FF000000"/>
      <name val="Calibri"/>
      <family val="2"/>
      <charset val="186"/>
    </font>
    <font>
      <i val="true"/>
      <sz val="11"/>
      <color rgb="FF000000"/>
      <name val="Calibri"/>
      <family val="2"/>
      <charset val="186"/>
    </font>
    <font>
      <i val="true"/>
      <sz val="8"/>
      <color rgb="FF000000"/>
      <name val="Calibri"/>
      <family val="2"/>
      <charset val="186"/>
    </font>
    <font>
      <sz val="11"/>
      <name val="Times New Roman"/>
      <family val="1"/>
      <charset val="186"/>
    </font>
    <font>
      <b val="true"/>
      <sz val="11"/>
      <name val="Calibri"/>
      <family val="2"/>
      <charset val="186"/>
    </font>
    <font>
      <b val="true"/>
      <sz val="14"/>
      <color rgb="FF000000"/>
      <name val="Calibri"/>
      <family val="2"/>
      <charset val="186"/>
    </font>
    <font>
      <sz val="11"/>
      <color rgb="FF1F497D"/>
      <name val="Times New Roman"/>
      <family val="1"/>
      <charset val="186"/>
    </font>
    <font>
      <sz val="11"/>
      <color rgb="FF1F497D"/>
      <name val="Calibri"/>
      <family val="2"/>
      <charset val="186"/>
    </font>
    <font>
      <sz val="12"/>
      <name val="Times New Roman"/>
      <family val="1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rgb="FF000000"/>
      <name val="Times New Roman"/>
      <family val="1"/>
      <charset val="186"/>
    </font>
    <font>
      <i val="true"/>
      <sz val="11"/>
      <color rgb="FF000000"/>
      <name val="Times New Roman"/>
      <family val="1"/>
      <charset val="186"/>
    </font>
    <font>
      <i val="true"/>
      <sz val="10.5"/>
      <color rgb="FF000000"/>
      <name val="Calibri"/>
      <family val="2"/>
      <charset val="186"/>
    </font>
    <font>
      <sz val="16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 val="true"/>
      <sz val="14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b val="true"/>
      <sz val="11"/>
      <color rgb="FF000000"/>
      <name val="Times New Roman"/>
      <family val="1"/>
      <charset val="186"/>
    </font>
    <font>
      <sz val="14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92D050"/>
        <bgColor rgb="FFC0C0C0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FF99"/>
      </patternFill>
    </fill>
    <fill>
      <patternFill patternType="solid">
        <fgColor rgb="FF9DC3E6"/>
        <bgColor rgb="FFC0C0C0"/>
      </patternFill>
    </fill>
    <fill>
      <patternFill patternType="solid">
        <fgColor rgb="FFFF0000"/>
        <bgColor rgb="FF993300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 style="medium"/>
      <top/>
      <bottom style="thick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9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5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D96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C63"/>
  <sheetViews>
    <sheetView showFormulas="false" showGridLines="true" showRowColHeaders="true" showZeros="true" rightToLeft="false" tabSelected="true" showOutlineSymbols="true" defaultGridColor="true" view="normal" topLeftCell="A8" colorId="64" zoomScale="85" zoomScaleNormal="85" zoomScalePageLayoutView="100" workbookViewId="0">
      <selection pane="topLeft" activeCell="AB54" activeCellId="0" sqref="AB54"/>
    </sheetView>
  </sheetViews>
  <sheetFormatPr defaultColWidth="8.7421875" defaultRowHeight="14.5" zeroHeight="false" outlineLevelRow="0" outlineLevelCol="0"/>
  <cols>
    <col collapsed="false" customWidth="true" hidden="false" outlineLevel="0" max="1" min="1" style="0" width="4.29"/>
    <col collapsed="false" customWidth="true" hidden="false" outlineLevel="0" max="2" min="2" style="0" width="19.64"/>
    <col collapsed="false" customWidth="true" hidden="false" outlineLevel="0" max="3" min="3" style="1" width="18.54"/>
    <col collapsed="false" customWidth="true" hidden="false" outlineLevel="0" max="6" min="6" style="0" width="14.45"/>
    <col collapsed="false" customWidth="true" hidden="false" outlineLevel="0" max="7" min="7" style="0" width="7.09"/>
    <col collapsed="false" customWidth="true" hidden="false" outlineLevel="0" max="10" min="10" style="0" width="10"/>
    <col collapsed="false" customWidth="true" hidden="false" outlineLevel="0" max="13" min="11" style="0" width="6.91"/>
    <col collapsed="false" customWidth="true" hidden="false" outlineLevel="0" max="14" min="14" style="0" width="13.09"/>
    <col collapsed="false" customWidth="true" hidden="false" outlineLevel="0" max="17" min="15" style="0" width="6.91"/>
    <col collapsed="false" customWidth="true" hidden="false" outlineLevel="0" max="18" min="18" style="0" width="14.81"/>
    <col collapsed="false" customWidth="true" hidden="false" outlineLevel="0" max="21" min="19" style="0" width="6.91"/>
    <col collapsed="false" customWidth="true" hidden="false" outlineLevel="0" max="22" min="22" style="0" width="12.56"/>
    <col collapsed="false" customWidth="true" hidden="false" outlineLevel="0" max="23" min="23" style="0" width="6.91"/>
    <col collapsed="false" customWidth="true" hidden="false" outlineLevel="0" max="24" min="24" style="0" width="13.29"/>
    <col collapsed="false" customWidth="true" hidden="false" outlineLevel="0" max="25" min="25" style="2" width="12.1"/>
    <col collapsed="false" customWidth="true" hidden="false" outlineLevel="0" max="26" min="26" style="0" width="11.18"/>
    <col collapsed="false" customWidth="true" hidden="false" outlineLevel="0" max="27" min="27" style="0" width="13.71"/>
    <col collapsed="false" customWidth="true" hidden="false" outlineLevel="0" max="28" min="28" style="0" width="12.9"/>
    <col collapsed="false" customWidth="true" hidden="false" outlineLevel="0" max="29" min="29" style="0" width="12.58"/>
  </cols>
  <sheetData>
    <row r="1" customFormat="false" ht="14.5" hidden="true" customHeight="false" outlineLevel="0" collapsed="false">
      <c r="Z1" s="2"/>
      <c r="AB1" s="2"/>
    </row>
    <row r="2" customFormat="false" ht="18.5" hidden="tru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Z2" s="2"/>
      <c r="AB2" s="2"/>
    </row>
    <row r="3" customFormat="false" ht="18.5" hidden="true" customHeight="false" outlineLevel="0" collapsed="false">
      <c r="A3" s="4" t="n">
        <v>44721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Z3" s="2"/>
      <c r="AB3" s="2"/>
    </row>
    <row r="4" customFormat="false" ht="14.5" hidden="tru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Z4" s="2"/>
      <c r="AB4" s="2"/>
    </row>
    <row r="5" customFormat="false" ht="18.5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  <c r="J5" s="6" t="s">
        <v>1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Z5" s="2"/>
      <c r="AB5" s="2"/>
    </row>
    <row r="6" customFormat="false" ht="13.8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7" t="n">
        <v>44721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Z6" s="2"/>
      <c r="AB6" s="2"/>
    </row>
    <row r="7" customFormat="false" ht="18.55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6" t="s">
        <v>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Z7" s="2"/>
      <c r="AB7" s="2"/>
    </row>
    <row r="8" customFormat="false" ht="13.8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Z8" s="2"/>
      <c r="AB8" s="2"/>
    </row>
    <row r="9" customFormat="false" ht="15" hidden="false" customHeight="true" outlineLevel="0" collapsed="false">
      <c r="A9" s="8" t="s">
        <v>3</v>
      </c>
      <c r="B9" s="9" t="s">
        <v>4</v>
      </c>
      <c r="C9" s="10" t="s">
        <v>5</v>
      </c>
      <c r="D9" s="11" t="s">
        <v>6</v>
      </c>
      <c r="E9" s="11"/>
      <c r="F9" s="11"/>
      <c r="G9" s="11"/>
      <c r="H9" s="11" t="s">
        <v>7</v>
      </c>
      <c r="I9" s="11"/>
      <c r="J9" s="11"/>
      <c r="K9" s="11"/>
      <c r="L9" s="11" t="s">
        <v>8</v>
      </c>
      <c r="M9" s="11"/>
      <c r="N9" s="11"/>
      <c r="O9" s="11"/>
      <c r="P9" s="11" t="s">
        <v>9</v>
      </c>
      <c r="Q9" s="11"/>
      <c r="R9" s="11"/>
      <c r="S9" s="11"/>
      <c r="T9" s="11" t="s">
        <v>10</v>
      </c>
      <c r="U9" s="11"/>
      <c r="V9" s="11"/>
      <c r="W9" s="11"/>
      <c r="X9" s="12" t="s">
        <v>11</v>
      </c>
      <c r="Y9" s="13" t="s">
        <v>12</v>
      </c>
      <c r="Z9" s="13" t="s">
        <v>13</v>
      </c>
      <c r="AA9" s="9" t="s">
        <v>14</v>
      </c>
      <c r="AB9" s="9" t="s">
        <v>15</v>
      </c>
      <c r="AC9" s="14" t="s">
        <v>16</v>
      </c>
    </row>
    <row r="10" customFormat="false" ht="13.8" hidden="false" customHeight="false" outlineLevel="0" collapsed="false">
      <c r="A10" s="8"/>
      <c r="B10" s="9"/>
      <c r="C10" s="10"/>
      <c r="D10" s="15" t="s">
        <v>17</v>
      </c>
      <c r="E10" s="15" t="s">
        <v>18</v>
      </c>
      <c r="F10" s="16" t="s">
        <v>19</v>
      </c>
      <c r="G10" s="16" t="s">
        <v>20</v>
      </c>
      <c r="H10" s="15" t="s">
        <v>17</v>
      </c>
      <c r="I10" s="15" t="s">
        <v>18</v>
      </c>
      <c r="J10" s="16" t="s">
        <v>19</v>
      </c>
      <c r="K10" s="16" t="s">
        <v>20</v>
      </c>
      <c r="L10" s="15" t="s">
        <v>17</v>
      </c>
      <c r="M10" s="15" t="s">
        <v>18</v>
      </c>
      <c r="N10" s="16" t="s">
        <v>19</v>
      </c>
      <c r="O10" s="16" t="s">
        <v>20</v>
      </c>
      <c r="P10" s="15" t="s">
        <v>17</v>
      </c>
      <c r="Q10" s="15" t="s">
        <v>18</v>
      </c>
      <c r="R10" s="16" t="s">
        <v>19</v>
      </c>
      <c r="S10" s="16" t="s">
        <v>20</v>
      </c>
      <c r="T10" s="15" t="s">
        <v>17</v>
      </c>
      <c r="U10" s="15" t="s">
        <v>18</v>
      </c>
      <c r="V10" s="16" t="s">
        <v>19</v>
      </c>
      <c r="W10" s="16" t="s">
        <v>20</v>
      </c>
      <c r="X10" s="12"/>
      <c r="Y10" s="13"/>
      <c r="Z10" s="13"/>
      <c r="AA10" s="9"/>
      <c r="AB10" s="9"/>
      <c r="AC10" s="14"/>
    </row>
    <row r="11" customFormat="false" ht="13.8" hidden="false" customHeight="false" outlineLevel="0" collapsed="false">
      <c r="A11" s="17" t="n">
        <v>1</v>
      </c>
      <c r="B11" s="18" t="s">
        <v>21</v>
      </c>
      <c r="C11" s="19" t="s">
        <v>22</v>
      </c>
      <c r="D11" s="20" t="n">
        <v>28</v>
      </c>
      <c r="E11" s="20" t="n">
        <v>14.53</v>
      </c>
      <c r="F11" s="20" t="n">
        <f aca="false">(D11/E11)</f>
        <v>1.92704748795595</v>
      </c>
      <c r="G11" s="20" t="n">
        <v>24</v>
      </c>
      <c r="H11" s="20" t="n">
        <v>39</v>
      </c>
      <c r="I11" s="20" t="n">
        <v>15.32</v>
      </c>
      <c r="J11" s="20" t="n">
        <f aca="false">(H11/I11)</f>
        <v>2.54569190600522</v>
      </c>
      <c r="K11" s="20" t="n">
        <v>10</v>
      </c>
      <c r="L11" s="20" t="n">
        <v>-10</v>
      </c>
      <c r="M11" s="20" t="n">
        <v>31.87</v>
      </c>
      <c r="N11" s="20" t="n">
        <f aca="false">(L11/M11)</f>
        <v>-0.313774709758393</v>
      </c>
      <c r="O11" s="20" t="n">
        <v>41</v>
      </c>
      <c r="P11" s="20" t="n">
        <v>88</v>
      </c>
      <c r="Q11" s="20" t="n">
        <v>29.51</v>
      </c>
      <c r="R11" s="20" t="n">
        <f aca="false">(P11/Q11)</f>
        <v>2.98203998644527</v>
      </c>
      <c r="S11" s="20" t="n">
        <v>10</v>
      </c>
      <c r="T11" s="20" t="n">
        <v>58</v>
      </c>
      <c r="U11" s="20" t="n">
        <v>23.91</v>
      </c>
      <c r="V11" s="20" t="n">
        <f aca="false">(T11/U11)</f>
        <v>2.42576327896278</v>
      </c>
      <c r="W11" s="20" t="n">
        <v>9</v>
      </c>
      <c r="X11" s="20" t="n">
        <f aca="false">F11+J11+N11+R11+V11</f>
        <v>9.56676794961083</v>
      </c>
      <c r="Y11" s="21" t="n">
        <f aca="false">SUM(G11+K11+O11+S11+W11)</f>
        <v>94</v>
      </c>
      <c r="Z11" s="22" t="n">
        <v>16</v>
      </c>
      <c r="AA11" s="23" t="n">
        <f aca="false">Y11+Y12+Y13+Y14</f>
        <v>245</v>
      </c>
      <c r="AB11" s="24" t="s">
        <v>23</v>
      </c>
      <c r="AC11" s="25"/>
    </row>
    <row r="12" customFormat="false" ht="13.8" hidden="false" customHeight="false" outlineLevel="0" collapsed="false">
      <c r="A12" s="26" t="n">
        <v>2</v>
      </c>
      <c r="B12" s="27" t="s">
        <v>24</v>
      </c>
      <c r="C12" s="28" t="s">
        <v>22</v>
      </c>
      <c r="D12" s="29" t="n">
        <v>53</v>
      </c>
      <c r="E12" s="29" t="n">
        <v>15.96</v>
      </c>
      <c r="F12" s="29" t="n">
        <f aca="false">D12/E12</f>
        <v>3.32080200501253</v>
      </c>
      <c r="G12" s="29" t="n">
        <v>4</v>
      </c>
      <c r="H12" s="29" t="n">
        <v>41</v>
      </c>
      <c r="I12" s="29" t="n">
        <v>10.03</v>
      </c>
      <c r="J12" s="29" t="n">
        <f aca="false">(H12/I12)</f>
        <v>4.08773678963111</v>
      </c>
      <c r="K12" s="29" t="n">
        <v>2</v>
      </c>
      <c r="L12" s="29" t="n">
        <v>59</v>
      </c>
      <c r="M12" s="29" t="n">
        <v>24.19</v>
      </c>
      <c r="N12" s="29" t="n">
        <f aca="false">L12/M12</f>
        <v>2.4390243902439</v>
      </c>
      <c r="O12" s="29" t="n">
        <v>1</v>
      </c>
      <c r="P12" s="29" t="n">
        <v>88</v>
      </c>
      <c r="Q12" s="29" t="n">
        <v>23</v>
      </c>
      <c r="R12" s="29" t="n">
        <f aca="false">(P12/Q12)</f>
        <v>3.82608695652174</v>
      </c>
      <c r="S12" s="29" t="n">
        <v>2</v>
      </c>
      <c r="T12" s="29" t="n">
        <v>68</v>
      </c>
      <c r="U12" s="29" t="n">
        <v>17.13</v>
      </c>
      <c r="V12" s="29" t="n">
        <f aca="false">(T12/U12)</f>
        <v>3.96964389959136</v>
      </c>
      <c r="W12" s="29" t="n">
        <v>1</v>
      </c>
      <c r="X12" s="29" t="n">
        <f aca="false">F12+J12+N12+R12+V12</f>
        <v>17.6432940410006</v>
      </c>
      <c r="Y12" s="30" t="n">
        <f aca="false">SUM(G12+K12+O12+S12+W12)</f>
        <v>10</v>
      </c>
      <c r="Z12" s="31" t="n">
        <v>2</v>
      </c>
      <c r="AA12" s="23"/>
      <c r="AB12" s="24"/>
      <c r="AC12" s="32"/>
    </row>
    <row r="13" customFormat="false" ht="13.8" hidden="false" customHeight="false" outlineLevel="0" collapsed="false">
      <c r="A13" s="26" t="n">
        <v>3</v>
      </c>
      <c r="B13" s="27" t="s">
        <v>25</v>
      </c>
      <c r="C13" s="28" t="s">
        <v>22</v>
      </c>
      <c r="D13" s="29" t="n">
        <v>53</v>
      </c>
      <c r="E13" s="29" t="n">
        <v>14.7</v>
      </c>
      <c r="F13" s="29" t="n">
        <f aca="false">D13/E13</f>
        <v>3.60544217687075</v>
      </c>
      <c r="G13" s="29" t="n">
        <v>1</v>
      </c>
      <c r="H13" s="29" t="n">
        <v>45</v>
      </c>
      <c r="I13" s="29" t="n">
        <v>13.48</v>
      </c>
      <c r="J13" s="29" t="n">
        <f aca="false">(H13/I13)</f>
        <v>3.33827893175074</v>
      </c>
      <c r="K13" s="29" t="n">
        <v>3</v>
      </c>
      <c r="L13" s="29" t="n">
        <v>22</v>
      </c>
      <c r="M13" s="29" t="n">
        <v>25.43</v>
      </c>
      <c r="N13" s="29" t="n">
        <f aca="false">L13/M13</f>
        <v>0.865119937082186</v>
      </c>
      <c r="O13" s="29" t="n">
        <v>16</v>
      </c>
      <c r="P13" s="29" t="n">
        <v>84</v>
      </c>
      <c r="Q13" s="29" t="n">
        <v>23.46</v>
      </c>
      <c r="R13" s="29" t="n">
        <f aca="false">(P13/Q13)</f>
        <v>3.58056265984655</v>
      </c>
      <c r="S13" s="29" t="n">
        <v>4</v>
      </c>
      <c r="T13" s="29" t="n">
        <v>60</v>
      </c>
      <c r="U13" s="29" t="n">
        <v>19.66</v>
      </c>
      <c r="V13" s="29" t="n">
        <f aca="false">(T13/U13)</f>
        <v>3.05188199389624</v>
      </c>
      <c r="W13" s="29" t="n">
        <v>3</v>
      </c>
      <c r="X13" s="29" t="n">
        <f aca="false">F13+J13+N13+R13+V13</f>
        <v>14.4412856994465</v>
      </c>
      <c r="Y13" s="30" t="n">
        <f aca="false">SUM(G13+K13+O13+S13+W13)</f>
        <v>27</v>
      </c>
      <c r="Z13" s="31" t="n">
        <v>3</v>
      </c>
      <c r="AA13" s="23"/>
      <c r="AB13" s="24"/>
      <c r="AC13" s="32"/>
    </row>
    <row r="14" s="42" customFormat="true" ht="13.8" hidden="false" customHeight="false" outlineLevel="0" collapsed="false">
      <c r="A14" s="33" t="n">
        <v>4</v>
      </c>
      <c r="B14" s="34" t="s">
        <v>26</v>
      </c>
      <c r="C14" s="35" t="s">
        <v>22</v>
      </c>
      <c r="D14" s="36" t="n">
        <v>51</v>
      </c>
      <c r="E14" s="36" t="n">
        <v>22.52</v>
      </c>
      <c r="F14" s="36" t="n">
        <f aca="false">D14/E14</f>
        <v>2.26465364120782</v>
      </c>
      <c r="G14" s="37" t="n">
        <v>19</v>
      </c>
      <c r="H14" s="36" t="n">
        <v>41</v>
      </c>
      <c r="I14" s="36" t="n">
        <v>16.68</v>
      </c>
      <c r="J14" s="38" t="n">
        <f aca="false">(H14/I14)</f>
        <v>2.45803357314149</v>
      </c>
      <c r="K14" s="37" t="n">
        <v>14</v>
      </c>
      <c r="L14" s="36" t="n">
        <v>18</v>
      </c>
      <c r="M14" s="36" t="n">
        <v>69.4</v>
      </c>
      <c r="N14" s="36" t="n">
        <f aca="false">L14/M14</f>
        <v>0.259365994236311</v>
      </c>
      <c r="O14" s="37" t="n">
        <v>34</v>
      </c>
      <c r="P14" s="36" t="n">
        <v>86</v>
      </c>
      <c r="Q14" s="36" t="n">
        <v>33.95</v>
      </c>
      <c r="R14" s="38" t="n">
        <f aca="false">(P14/Q14)</f>
        <v>2.53313696612666</v>
      </c>
      <c r="S14" s="37" t="n">
        <v>19</v>
      </c>
      <c r="T14" s="36" t="n">
        <v>56</v>
      </c>
      <c r="U14" s="36" t="n">
        <v>35.29</v>
      </c>
      <c r="V14" s="38" t="n">
        <f aca="false">(T14/U14)</f>
        <v>1.58685179937659</v>
      </c>
      <c r="W14" s="37" t="n">
        <v>28</v>
      </c>
      <c r="X14" s="37" t="n">
        <f aca="false">F14+J14+N14+R14+V14</f>
        <v>9.10204197408886</v>
      </c>
      <c r="Y14" s="39" t="n">
        <f aca="false">SUM(G14+K14+O14+S14+W14)</f>
        <v>114</v>
      </c>
      <c r="Z14" s="40" t="n">
        <v>21</v>
      </c>
      <c r="AA14" s="23"/>
      <c r="AB14" s="24"/>
      <c r="AC14" s="41" t="n">
        <v>4</v>
      </c>
    </row>
    <row r="15" customFormat="false" ht="13.8" hidden="false" customHeight="false" outlineLevel="0" collapsed="false">
      <c r="A15" s="43" t="n">
        <v>5</v>
      </c>
      <c r="B15" s="44" t="s">
        <v>27</v>
      </c>
      <c r="C15" s="45" t="s">
        <v>28</v>
      </c>
      <c r="D15" s="20" t="n">
        <v>53</v>
      </c>
      <c r="E15" s="20" t="n">
        <v>22.22</v>
      </c>
      <c r="F15" s="20" t="n">
        <f aca="false">D15/E15</f>
        <v>2.38523852385239</v>
      </c>
      <c r="G15" s="20" t="n">
        <v>17</v>
      </c>
      <c r="H15" s="20" t="n">
        <v>39</v>
      </c>
      <c r="I15" s="20" t="n">
        <v>15.4</v>
      </c>
      <c r="J15" s="20" t="n">
        <f aca="false">(H15/I15)</f>
        <v>2.53246753246753</v>
      </c>
      <c r="K15" s="20" t="n">
        <v>11</v>
      </c>
      <c r="L15" s="20" t="n">
        <v>40</v>
      </c>
      <c r="M15" s="20" t="n">
        <v>60.95</v>
      </c>
      <c r="N15" s="20" t="n">
        <f aca="false">L15/M15</f>
        <v>0.656275635767022</v>
      </c>
      <c r="O15" s="20" t="n">
        <v>24</v>
      </c>
      <c r="P15" s="20" t="n">
        <v>80</v>
      </c>
      <c r="Q15" s="20" t="n">
        <v>25.15</v>
      </c>
      <c r="R15" s="20" t="n">
        <f aca="false">(P15/Q15)</f>
        <v>3.18091451292247</v>
      </c>
      <c r="S15" s="20" t="n">
        <v>6</v>
      </c>
      <c r="T15" s="20" t="n">
        <v>51</v>
      </c>
      <c r="U15" s="20" t="n">
        <v>30.99</v>
      </c>
      <c r="V15" s="20" t="n">
        <f aca="false">(T15/U15)</f>
        <v>1.64569215876089</v>
      </c>
      <c r="W15" s="20" t="n">
        <v>25</v>
      </c>
      <c r="X15" s="20" t="n">
        <f aca="false">F15+J15+N15+R15+V15</f>
        <v>10.4005883637703</v>
      </c>
      <c r="Y15" s="21" t="n">
        <f aca="false">SUM(G15+K15+O15+S15+W15)</f>
        <v>83</v>
      </c>
      <c r="Z15" s="22" t="n">
        <v>11</v>
      </c>
      <c r="AA15" s="23" t="n">
        <f aca="false">Y15+Y16+Y17+Y18</f>
        <v>335</v>
      </c>
      <c r="AB15" s="24" t="s">
        <v>29</v>
      </c>
      <c r="AC15" s="25"/>
    </row>
    <row r="16" customFormat="false" ht="13.8" hidden="false" customHeight="false" outlineLevel="0" collapsed="false">
      <c r="A16" s="46" t="n">
        <v>6</v>
      </c>
      <c r="B16" s="47" t="s">
        <v>30</v>
      </c>
      <c r="C16" s="48" t="s">
        <v>28</v>
      </c>
      <c r="D16" s="29" t="n">
        <v>51</v>
      </c>
      <c r="E16" s="29" t="n">
        <v>19.2</v>
      </c>
      <c r="F16" s="29" t="n">
        <f aca="false">D16/E16</f>
        <v>2.65625</v>
      </c>
      <c r="G16" s="29" t="n">
        <v>10</v>
      </c>
      <c r="H16" s="29" t="n">
        <v>13</v>
      </c>
      <c r="I16" s="29" t="n">
        <v>14.97</v>
      </c>
      <c r="J16" s="29" t="n">
        <f aca="false">(H16/I16)</f>
        <v>0.868403473613894</v>
      </c>
      <c r="K16" s="29" t="n">
        <v>42</v>
      </c>
      <c r="L16" s="29" t="n">
        <v>49</v>
      </c>
      <c r="M16" s="29" t="n">
        <v>31.55</v>
      </c>
      <c r="N16" s="29" t="n">
        <f aca="false">L16/M16</f>
        <v>1.55309033280507</v>
      </c>
      <c r="O16" s="29" t="n">
        <v>7</v>
      </c>
      <c r="P16" s="29" t="n">
        <v>76</v>
      </c>
      <c r="Q16" s="29" t="n">
        <v>26.26</v>
      </c>
      <c r="R16" s="29" t="n">
        <f aca="false">(P16/Q16)</f>
        <v>2.89413556740289</v>
      </c>
      <c r="S16" s="29" t="n">
        <v>13</v>
      </c>
      <c r="T16" s="29" t="n">
        <v>68</v>
      </c>
      <c r="U16" s="29" t="n">
        <v>37.69</v>
      </c>
      <c r="V16" s="29" t="n">
        <f aca="false">(T16/U16)</f>
        <v>1.80419209339347</v>
      </c>
      <c r="W16" s="29" t="n">
        <v>21</v>
      </c>
      <c r="X16" s="29" t="n">
        <f aca="false">F16+J16+N16+R16+V16</f>
        <v>9.77607146721533</v>
      </c>
      <c r="Y16" s="30" t="n">
        <f aca="false">SUM(G16+K16+O16+S16+W16)</f>
        <v>93</v>
      </c>
      <c r="Z16" s="31" t="n">
        <v>15</v>
      </c>
      <c r="AA16" s="23"/>
      <c r="AB16" s="24"/>
      <c r="AC16" s="32"/>
    </row>
    <row r="17" customFormat="false" ht="13.8" hidden="false" customHeight="false" outlineLevel="0" collapsed="false">
      <c r="A17" s="46" t="n">
        <v>7</v>
      </c>
      <c r="B17" s="49" t="s">
        <v>31</v>
      </c>
      <c r="C17" s="48" t="s">
        <v>28</v>
      </c>
      <c r="D17" s="29" t="n">
        <v>53</v>
      </c>
      <c r="E17" s="29" t="n">
        <v>15.07</v>
      </c>
      <c r="F17" s="29" t="n">
        <f aca="false">D17/E17</f>
        <v>3.51692103516921</v>
      </c>
      <c r="G17" s="29" t="n">
        <v>2</v>
      </c>
      <c r="H17" s="29" t="n">
        <v>13</v>
      </c>
      <c r="I17" s="29" t="n">
        <v>14.33</v>
      </c>
      <c r="J17" s="29" t="n">
        <f aca="false">(H17/I17)</f>
        <v>0.907187718073971</v>
      </c>
      <c r="K17" s="29" t="n">
        <v>41</v>
      </c>
      <c r="L17" s="29" t="n">
        <v>59</v>
      </c>
      <c r="M17" s="29" t="n">
        <v>51.94</v>
      </c>
      <c r="N17" s="29" t="n">
        <f aca="false">L17/M17</f>
        <v>1.13592606854062</v>
      </c>
      <c r="O17" s="29" t="n">
        <v>12</v>
      </c>
      <c r="P17" s="29" t="n">
        <v>90</v>
      </c>
      <c r="Q17" s="29" t="n">
        <v>30.16</v>
      </c>
      <c r="R17" s="29" t="n">
        <f aca="false">(P17/Q17)</f>
        <v>2.9840848806366</v>
      </c>
      <c r="S17" s="29" t="n">
        <v>9</v>
      </c>
      <c r="T17" s="29" t="n">
        <v>64</v>
      </c>
      <c r="U17" s="29" t="n">
        <v>24.58</v>
      </c>
      <c r="V17" s="29" t="n">
        <f aca="false">(T17/U17)</f>
        <v>2.60374288039056</v>
      </c>
      <c r="W17" s="29" t="n">
        <v>7</v>
      </c>
      <c r="X17" s="29" t="n">
        <f aca="false">F17+J17+N17+R17+V17</f>
        <v>11.147862582811</v>
      </c>
      <c r="Y17" s="30" t="n">
        <f aca="false">SUM(G17+K17+O17+S17+W17)</f>
        <v>71</v>
      </c>
      <c r="Z17" s="31" t="n">
        <v>8</v>
      </c>
      <c r="AA17" s="23"/>
      <c r="AB17" s="24"/>
      <c r="AC17" s="50"/>
    </row>
    <row r="18" s="42" customFormat="true" ht="13.8" hidden="false" customHeight="false" outlineLevel="0" collapsed="false">
      <c r="A18" s="51" t="n">
        <v>8</v>
      </c>
      <c r="B18" s="52" t="s">
        <v>32</v>
      </c>
      <c r="C18" s="53" t="s">
        <v>28</v>
      </c>
      <c r="D18" s="36" t="n">
        <v>36</v>
      </c>
      <c r="E18" s="36" t="n">
        <v>19.37</v>
      </c>
      <c r="F18" s="36" t="n">
        <f aca="false">D18/E18</f>
        <v>1.85854414042333</v>
      </c>
      <c r="G18" s="37" t="n">
        <v>26</v>
      </c>
      <c r="H18" s="36" t="n">
        <v>41</v>
      </c>
      <c r="I18" s="36" t="n">
        <v>18.89</v>
      </c>
      <c r="J18" s="38" t="n">
        <f aca="false">(H18/I18)</f>
        <v>2.17046056114346</v>
      </c>
      <c r="K18" s="37" t="n">
        <v>22</v>
      </c>
      <c r="L18" s="36" t="n">
        <v>43</v>
      </c>
      <c r="M18" s="36" t="n">
        <v>50.73</v>
      </c>
      <c r="N18" s="36" t="n">
        <f aca="false">L18/M18</f>
        <v>0.84762467967672</v>
      </c>
      <c r="O18" s="37" t="n">
        <v>17</v>
      </c>
      <c r="P18" s="36" t="n">
        <v>82</v>
      </c>
      <c r="Q18" s="36" t="n">
        <v>21.71</v>
      </c>
      <c r="R18" s="38" t="n">
        <f aca="false">(P18/Q18)</f>
        <v>3.7770612620912</v>
      </c>
      <c r="S18" s="37" t="n">
        <v>3</v>
      </c>
      <c r="T18" s="36" t="n">
        <v>68</v>
      </c>
      <c r="U18" s="36" t="n">
        <v>35.47</v>
      </c>
      <c r="V18" s="38" t="n">
        <f aca="false">(T18/U18)</f>
        <v>1.91711305328447</v>
      </c>
      <c r="W18" s="37" t="n">
        <v>20</v>
      </c>
      <c r="X18" s="37" t="n">
        <f aca="false">F18+J18+N18+R18+V18</f>
        <v>10.5708036966192</v>
      </c>
      <c r="Y18" s="39" t="n">
        <f aca="false">SUM(G18+K18+O18+S18+W18)</f>
        <v>88</v>
      </c>
      <c r="Z18" s="40" t="n">
        <v>13</v>
      </c>
      <c r="AA18" s="23"/>
      <c r="AB18" s="24"/>
      <c r="AC18" s="41" t="n">
        <v>3</v>
      </c>
    </row>
    <row r="19" customFormat="false" ht="13.8" hidden="false" customHeight="false" outlineLevel="0" collapsed="false">
      <c r="A19" s="17" t="n">
        <v>9</v>
      </c>
      <c r="B19" s="18" t="s">
        <v>33</v>
      </c>
      <c r="C19" s="45" t="s">
        <v>34</v>
      </c>
      <c r="D19" s="20" t="n">
        <v>40</v>
      </c>
      <c r="E19" s="20" t="n">
        <v>44.01</v>
      </c>
      <c r="F19" s="20" t="n">
        <f aca="false">D19/E19</f>
        <v>0.908884344467167</v>
      </c>
      <c r="G19" s="20" t="n">
        <v>37</v>
      </c>
      <c r="H19" s="20" t="n">
        <v>33</v>
      </c>
      <c r="I19" s="20" t="n">
        <v>18.17</v>
      </c>
      <c r="J19" s="20" t="n">
        <f aca="false">(H19/I19)</f>
        <v>1.81618051733627</v>
      </c>
      <c r="K19" s="20" t="n">
        <v>33</v>
      </c>
      <c r="L19" s="20" t="n">
        <v>31</v>
      </c>
      <c r="M19" s="20" t="n">
        <v>44.49</v>
      </c>
      <c r="N19" s="20" t="n">
        <f aca="false">L19/M19</f>
        <v>0.696785794560575</v>
      </c>
      <c r="O19" s="20" t="n">
        <v>22</v>
      </c>
      <c r="P19" s="20" t="n">
        <v>80</v>
      </c>
      <c r="Q19" s="20" t="n">
        <v>32.72</v>
      </c>
      <c r="R19" s="20" t="n">
        <f aca="false">(P19/Q19)</f>
        <v>2.44498777506112</v>
      </c>
      <c r="S19" s="20" t="n">
        <v>21</v>
      </c>
      <c r="T19" s="20" t="n">
        <v>60</v>
      </c>
      <c r="U19" s="20" t="n">
        <v>25.6</v>
      </c>
      <c r="V19" s="20" t="n">
        <f aca="false">(T19/U19)</f>
        <v>2.34375</v>
      </c>
      <c r="W19" s="20" t="n">
        <v>11</v>
      </c>
      <c r="X19" s="20" t="n">
        <f aca="false">F19+J19+N19+R19+V19</f>
        <v>8.21058843142514</v>
      </c>
      <c r="Y19" s="21" t="n">
        <f aca="false">SUM(G19+K19+O19+S19+W19)</f>
        <v>124</v>
      </c>
      <c r="Z19" s="22" t="n">
        <v>25</v>
      </c>
      <c r="AA19" s="23" t="n">
        <f aca="false">Y19+Y20+Y21+Y22</f>
        <v>562</v>
      </c>
      <c r="AB19" s="24" t="s">
        <v>35</v>
      </c>
      <c r="AC19" s="25"/>
    </row>
    <row r="20" customFormat="false" ht="13.8" hidden="false" customHeight="false" outlineLevel="0" collapsed="false">
      <c r="A20" s="26" t="n">
        <v>10</v>
      </c>
      <c r="B20" s="27" t="s">
        <v>36</v>
      </c>
      <c r="C20" s="48" t="s">
        <v>34</v>
      </c>
      <c r="D20" s="29" t="n">
        <v>38</v>
      </c>
      <c r="E20" s="29" t="n">
        <v>47.66</v>
      </c>
      <c r="F20" s="29" t="n">
        <f aca="false">D20/E20</f>
        <v>0.797314309693663</v>
      </c>
      <c r="G20" s="29" t="n">
        <v>41</v>
      </c>
      <c r="H20" s="29" t="n">
        <v>45</v>
      </c>
      <c r="I20" s="29" t="n">
        <v>15.18</v>
      </c>
      <c r="J20" s="29" t="n">
        <f aca="false">(H20/I20)</f>
        <v>2.96442687747036</v>
      </c>
      <c r="K20" s="29" t="n">
        <v>4</v>
      </c>
      <c r="L20" s="29" t="n">
        <v>25</v>
      </c>
      <c r="M20" s="29" t="n">
        <v>43.19</v>
      </c>
      <c r="N20" s="29" t="n">
        <f aca="false">L20/M20</f>
        <v>0.578837693910627</v>
      </c>
      <c r="O20" s="29" t="n">
        <v>25</v>
      </c>
      <c r="P20" s="29" t="n">
        <v>84</v>
      </c>
      <c r="Q20" s="29" t="n">
        <v>41.94</v>
      </c>
      <c r="R20" s="29" t="n">
        <f aca="false">(P20/Q20)</f>
        <v>2.00286123032904</v>
      </c>
      <c r="S20" s="29" t="n">
        <v>34</v>
      </c>
      <c r="T20" s="29" t="n">
        <v>62</v>
      </c>
      <c r="U20" s="29" t="n">
        <v>45.12</v>
      </c>
      <c r="V20" s="29" t="n">
        <f aca="false">(T20/U20)</f>
        <v>1.37411347517731</v>
      </c>
      <c r="W20" s="29" t="n">
        <v>31</v>
      </c>
      <c r="X20" s="29" t="n">
        <f aca="false">F20+J20+N20+R20+V20</f>
        <v>7.71755358658099</v>
      </c>
      <c r="Y20" s="30" t="n">
        <f aca="false">SUM(G20+K20+O20+S20+W20)</f>
        <v>135</v>
      </c>
      <c r="Z20" s="31" t="n">
        <v>28</v>
      </c>
      <c r="AA20" s="23"/>
      <c r="AB20" s="24"/>
      <c r="AC20" s="32"/>
    </row>
    <row r="21" customFormat="false" ht="15" hidden="false" customHeight="false" outlineLevel="0" collapsed="false">
      <c r="A21" s="26" t="n">
        <v>11</v>
      </c>
      <c r="B21" s="54" t="s">
        <v>37</v>
      </c>
      <c r="C21" s="48" t="s">
        <v>34</v>
      </c>
      <c r="D21" s="29" t="n">
        <v>53</v>
      </c>
      <c r="E21" s="29" t="n">
        <v>20.62</v>
      </c>
      <c r="F21" s="29" t="n">
        <f aca="false">D21/E21</f>
        <v>2.57032007759457</v>
      </c>
      <c r="G21" s="29" t="n">
        <v>13</v>
      </c>
      <c r="H21" s="29" t="n">
        <v>45</v>
      </c>
      <c r="I21" s="29" t="n">
        <v>21.06</v>
      </c>
      <c r="J21" s="29" t="n">
        <f aca="false">(H21/I21)</f>
        <v>2.13675213675214</v>
      </c>
      <c r="K21" s="29" t="n">
        <v>24</v>
      </c>
      <c r="L21" s="29" t="n">
        <v>-23</v>
      </c>
      <c r="M21" s="29" t="n">
        <v>41.83</v>
      </c>
      <c r="N21" s="29" t="n">
        <f aca="false">L21/M21</f>
        <v>-0.549844609132202</v>
      </c>
      <c r="O21" s="29" t="n">
        <v>43</v>
      </c>
      <c r="P21" s="29" t="n">
        <v>78</v>
      </c>
      <c r="Q21" s="29" t="n">
        <v>30.42</v>
      </c>
      <c r="R21" s="29" t="n">
        <f aca="false">(P21/Q21)</f>
        <v>2.56410256410256</v>
      </c>
      <c r="S21" s="29" t="n">
        <v>18</v>
      </c>
      <c r="T21" s="29" t="n">
        <v>70</v>
      </c>
      <c r="U21" s="29" t="n">
        <v>33.49</v>
      </c>
      <c r="V21" s="29" t="n">
        <f aca="false">(T21/U21)</f>
        <v>2.09017617199164</v>
      </c>
      <c r="W21" s="29" t="n">
        <v>13</v>
      </c>
      <c r="X21" s="29" t="n">
        <f aca="false">F21+J21+N21+R21+V21</f>
        <v>8.81150634130871</v>
      </c>
      <c r="Y21" s="30" t="n">
        <f aca="false">SUM(G21+K21+O21+S21+W21)</f>
        <v>111</v>
      </c>
      <c r="Z21" s="31" t="n">
        <v>20</v>
      </c>
      <c r="AA21" s="23"/>
      <c r="AB21" s="24"/>
      <c r="AC21" s="32"/>
    </row>
    <row r="22" s="42" customFormat="true" ht="13.8" hidden="false" customHeight="false" outlineLevel="0" collapsed="false">
      <c r="A22" s="33" t="n">
        <v>12</v>
      </c>
      <c r="B22" s="34" t="s">
        <v>38</v>
      </c>
      <c r="C22" s="53" t="s">
        <v>34</v>
      </c>
      <c r="D22" s="36" t="n">
        <v>53</v>
      </c>
      <c r="E22" s="36" t="n">
        <v>44.52</v>
      </c>
      <c r="F22" s="36" t="n">
        <f aca="false">D22/E22</f>
        <v>1.19047619047619</v>
      </c>
      <c r="G22" s="37" t="n">
        <v>34</v>
      </c>
      <c r="H22" s="36" t="n">
        <v>35</v>
      </c>
      <c r="I22" s="36" t="n">
        <v>63.54</v>
      </c>
      <c r="J22" s="38" t="n">
        <f aca="false">(H22/I22)</f>
        <v>0.550834120239219</v>
      </c>
      <c r="K22" s="37" t="n">
        <v>46</v>
      </c>
      <c r="L22" s="36" t="n">
        <v>47</v>
      </c>
      <c r="M22" s="36" t="n">
        <v>107.02</v>
      </c>
      <c r="N22" s="36" t="n">
        <f aca="false">L22/M22</f>
        <v>0.439170248551673</v>
      </c>
      <c r="O22" s="37" t="n">
        <v>30</v>
      </c>
      <c r="P22" s="36" t="n">
        <v>80</v>
      </c>
      <c r="Q22" s="36" t="n">
        <v>69.78</v>
      </c>
      <c r="R22" s="38" t="n">
        <f aca="false">(P22/Q22)</f>
        <v>1.14646030381198</v>
      </c>
      <c r="S22" s="37" t="n">
        <v>43</v>
      </c>
      <c r="T22" s="36" t="n">
        <v>62</v>
      </c>
      <c r="U22" s="36" t="n">
        <v>74.27</v>
      </c>
      <c r="V22" s="38" t="n">
        <f aca="false">(T22/U22)</f>
        <v>0.834791975225529</v>
      </c>
      <c r="W22" s="37" t="n">
        <v>39</v>
      </c>
      <c r="X22" s="37" t="n">
        <f aca="false">F22+J22+N22+R22+V22</f>
        <v>4.16173283830459</v>
      </c>
      <c r="Y22" s="39" t="n">
        <f aca="false">SUM(G22+K22+O22+S22+W22)</f>
        <v>192</v>
      </c>
      <c r="Z22" s="40" t="n">
        <v>44</v>
      </c>
      <c r="AA22" s="23"/>
      <c r="AB22" s="24"/>
      <c r="AC22" s="41" t="n">
        <v>10</v>
      </c>
    </row>
    <row r="23" customFormat="false" ht="15" hidden="false" customHeight="false" outlineLevel="0" collapsed="false">
      <c r="A23" s="43" t="n">
        <v>13</v>
      </c>
      <c r="B23" s="55" t="s">
        <v>39</v>
      </c>
      <c r="C23" s="45" t="s">
        <v>40</v>
      </c>
      <c r="D23" s="20" t="n">
        <v>51</v>
      </c>
      <c r="E23" s="20" t="n">
        <v>68.92</v>
      </c>
      <c r="F23" s="20" t="n">
        <f aca="false">D23/E23</f>
        <v>0.739988392338944</v>
      </c>
      <c r="G23" s="20" t="n">
        <v>42</v>
      </c>
      <c r="H23" s="20" t="n">
        <v>43</v>
      </c>
      <c r="I23" s="20" t="n">
        <v>21.68</v>
      </c>
      <c r="J23" s="20" t="n">
        <f aca="false">(H23/I23)</f>
        <v>1.98339483394834</v>
      </c>
      <c r="K23" s="20" t="n">
        <v>26</v>
      </c>
      <c r="L23" s="20" t="n">
        <v>37</v>
      </c>
      <c r="M23" s="20" t="n">
        <v>45.86</v>
      </c>
      <c r="N23" s="20" t="n">
        <f aca="false">L23/M23</f>
        <v>0.806803314435238</v>
      </c>
      <c r="O23" s="20" t="n">
        <v>19</v>
      </c>
      <c r="P23" s="20" t="n">
        <v>82</v>
      </c>
      <c r="Q23" s="20" t="n">
        <v>48.08</v>
      </c>
      <c r="R23" s="20" t="n">
        <f aca="false">(P23/Q23)</f>
        <v>1.70549084858569</v>
      </c>
      <c r="S23" s="20" t="n">
        <v>40</v>
      </c>
      <c r="T23" s="20" t="n">
        <v>53</v>
      </c>
      <c r="U23" s="20" t="n">
        <v>41.98</v>
      </c>
      <c r="V23" s="20" t="n">
        <f aca="false">(T23/U23)</f>
        <v>1.26250595521677</v>
      </c>
      <c r="W23" s="20" t="n">
        <v>33</v>
      </c>
      <c r="X23" s="20" t="n">
        <f aca="false">F23+J23+N23+R23+V23</f>
        <v>6.49818334452498</v>
      </c>
      <c r="Y23" s="21" t="n">
        <f aca="false">SUM(G23+K23+O23+S23+W23)</f>
        <v>160</v>
      </c>
      <c r="Z23" s="22" t="n">
        <v>38</v>
      </c>
      <c r="AA23" s="23" t="n">
        <f aca="false">Y23+Y24+Y25+Y26</f>
        <v>591</v>
      </c>
      <c r="AB23" s="24" t="s">
        <v>41</v>
      </c>
      <c r="AC23" s="25"/>
    </row>
    <row r="24" customFormat="false" ht="13.8" hidden="false" customHeight="false" outlineLevel="0" collapsed="false">
      <c r="A24" s="46" t="n">
        <v>14</v>
      </c>
      <c r="B24" s="47" t="s">
        <v>42</v>
      </c>
      <c r="C24" s="48" t="s">
        <v>40</v>
      </c>
      <c r="D24" s="29" t="n">
        <v>47</v>
      </c>
      <c r="E24" s="29" t="n">
        <v>25.05</v>
      </c>
      <c r="F24" s="29" t="n">
        <f aca="false">D24/E24</f>
        <v>1.87624750499002</v>
      </c>
      <c r="G24" s="29" t="n">
        <v>25</v>
      </c>
      <c r="H24" s="29" t="n">
        <v>23</v>
      </c>
      <c r="I24" s="29" t="n">
        <v>25.33</v>
      </c>
      <c r="J24" s="29" t="n">
        <f aca="false">(H24/I24)</f>
        <v>0.908014212396368</v>
      </c>
      <c r="K24" s="29" t="n">
        <v>40</v>
      </c>
      <c r="L24" s="29" t="n">
        <v>45</v>
      </c>
      <c r="M24" s="29" t="n">
        <v>40.22</v>
      </c>
      <c r="N24" s="29" t="n">
        <f aca="false">L24/M24</f>
        <v>1.11884634510194</v>
      </c>
      <c r="O24" s="29" t="n">
        <v>14</v>
      </c>
      <c r="P24" s="29" t="n">
        <v>86</v>
      </c>
      <c r="Q24" s="29" t="n">
        <v>30.01</v>
      </c>
      <c r="R24" s="29" t="n">
        <f aca="false">(P24/Q24)</f>
        <v>2.86571142952349</v>
      </c>
      <c r="S24" s="29" t="n">
        <v>14</v>
      </c>
      <c r="T24" s="29" t="n">
        <v>58</v>
      </c>
      <c r="U24" s="29" t="n">
        <v>37.29</v>
      </c>
      <c r="V24" s="29" t="n">
        <f aca="false">(T24/U24)</f>
        <v>1.55537677661571</v>
      </c>
      <c r="W24" s="29" t="n">
        <v>29</v>
      </c>
      <c r="X24" s="29" t="n">
        <f aca="false">F24+J24+N24+R24+V24</f>
        <v>8.32419626862753</v>
      </c>
      <c r="Y24" s="30" t="n">
        <f aca="false">SUM(G24+K24+O24+S24+W24)</f>
        <v>122</v>
      </c>
      <c r="Z24" s="31" t="n">
        <v>23</v>
      </c>
      <c r="AA24" s="23"/>
      <c r="AB24" s="24"/>
      <c r="AC24" s="32"/>
    </row>
    <row r="25" customFormat="false" ht="13.8" hidden="false" customHeight="false" outlineLevel="0" collapsed="false">
      <c r="A25" s="46" t="n">
        <v>15</v>
      </c>
      <c r="B25" s="47" t="s">
        <v>43</v>
      </c>
      <c r="C25" s="48" t="s">
        <v>40</v>
      </c>
      <c r="D25" s="29" t="n">
        <v>21</v>
      </c>
      <c r="E25" s="29" t="n">
        <v>22.61</v>
      </c>
      <c r="F25" s="29" t="n">
        <f aca="false">D25/E25</f>
        <v>0.928792569659443</v>
      </c>
      <c r="G25" s="29" t="n">
        <v>36</v>
      </c>
      <c r="H25" s="29" t="n">
        <v>35</v>
      </c>
      <c r="I25" s="29" t="n">
        <v>19.05</v>
      </c>
      <c r="J25" s="29" t="n">
        <f aca="false">(H25/I25)</f>
        <v>1.83727034120735</v>
      </c>
      <c r="K25" s="29" t="n">
        <v>32</v>
      </c>
      <c r="L25" s="29" t="n">
        <v>44</v>
      </c>
      <c r="M25" s="29" t="n">
        <v>81.11</v>
      </c>
      <c r="N25" s="29" t="n">
        <f aca="false">L25/M25</f>
        <v>0.542473184564172</v>
      </c>
      <c r="O25" s="29" t="n">
        <v>27</v>
      </c>
      <c r="P25" s="29" t="n">
        <v>88</v>
      </c>
      <c r="Q25" s="29" t="n">
        <v>39.39</v>
      </c>
      <c r="R25" s="29" t="n">
        <f aca="false">(P25/Q25)</f>
        <v>2.23406956080223</v>
      </c>
      <c r="S25" s="29" t="n">
        <v>26</v>
      </c>
      <c r="T25" s="29" t="n">
        <v>50</v>
      </c>
      <c r="U25" s="29" t="n">
        <v>50.21</v>
      </c>
      <c r="V25" s="29" t="n">
        <f aca="false">(T25/U25)</f>
        <v>0.995817566221868</v>
      </c>
      <c r="W25" s="29" t="n">
        <v>36</v>
      </c>
      <c r="X25" s="29" t="n">
        <f aca="false">F25+J25+N25+R25+V25</f>
        <v>6.53842322245507</v>
      </c>
      <c r="Y25" s="30" t="n">
        <f aca="false">SUM(G25+K25+O25+S25+W25)</f>
        <v>157</v>
      </c>
      <c r="Z25" s="31" t="n">
        <v>36</v>
      </c>
      <c r="AA25" s="23"/>
      <c r="AB25" s="24"/>
      <c r="AC25" s="32"/>
    </row>
    <row r="26" customFormat="false" ht="13.8" hidden="false" customHeight="false" outlineLevel="0" collapsed="false">
      <c r="A26" s="51" t="n">
        <v>16</v>
      </c>
      <c r="B26" s="52" t="s">
        <v>44</v>
      </c>
      <c r="C26" s="53" t="s">
        <v>40</v>
      </c>
      <c r="D26" s="38" t="n">
        <v>55</v>
      </c>
      <c r="E26" s="38" t="n">
        <v>33.91</v>
      </c>
      <c r="F26" s="38" t="n">
        <f aca="false">D26/E26</f>
        <v>1.62194043055146</v>
      </c>
      <c r="G26" s="37" t="n">
        <v>30</v>
      </c>
      <c r="H26" s="38" t="n">
        <v>43</v>
      </c>
      <c r="I26" s="38" t="n">
        <v>22.95</v>
      </c>
      <c r="J26" s="38" t="n">
        <f aca="false">(H26/I26)</f>
        <v>1.87363834422658</v>
      </c>
      <c r="K26" s="37" t="n">
        <v>30</v>
      </c>
      <c r="L26" s="38" t="n">
        <v>40</v>
      </c>
      <c r="M26" s="38" t="n">
        <v>124</v>
      </c>
      <c r="N26" s="38" t="n">
        <f aca="false">L26/M26</f>
        <v>0.32258064516129</v>
      </c>
      <c r="O26" s="37" t="n">
        <v>33</v>
      </c>
      <c r="P26" s="38" t="n">
        <v>84</v>
      </c>
      <c r="Q26" s="38" t="n">
        <v>51.09</v>
      </c>
      <c r="R26" s="38" t="n">
        <f aca="false">(P26/Q26)</f>
        <v>1.64415736934821</v>
      </c>
      <c r="S26" s="37" t="n">
        <v>41</v>
      </c>
      <c r="T26" s="38" t="n">
        <v>62</v>
      </c>
      <c r="U26" s="38" t="n">
        <v>32.21</v>
      </c>
      <c r="V26" s="38" t="n">
        <f aca="false">(T26/U26)</f>
        <v>1.92486805339957</v>
      </c>
      <c r="W26" s="37" t="n">
        <v>18</v>
      </c>
      <c r="X26" s="37" t="n">
        <f aca="false">F26+J26+N26+R26+V26</f>
        <v>7.3871848426871</v>
      </c>
      <c r="Y26" s="39" t="n">
        <f aca="false">SUM(G26+K26+O26+S26+W26)</f>
        <v>152</v>
      </c>
      <c r="Z26" s="40" t="n">
        <v>34</v>
      </c>
      <c r="AA26" s="23"/>
      <c r="AB26" s="24"/>
      <c r="AC26" s="56" t="n">
        <v>8</v>
      </c>
    </row>
    <row r="27" customFormat="false" ht="13.8" hidden="false" customHeight="false" outlineLevel="0" collapsed="false">
      <c r="A27" s="17" t="n">
        <v>17</v>
      </c>
      <c r="B27" s="18" t="s">
        <v>45</v>
      </c>
      <c r="C27" s="45" t="s">
        <v>46</v>
      </c>
      <c r="D27" s="20" t="n">
        <v>53</v>
      </c>
      <c r="E27" s="20" t="n">
        <v>20.76</v>
      </c>
      <c r="F27" s="20" t="n">
        <f aca="false">D27/E27</f>
        <v>2.55298651252408</v>
      </c>
      <c r="G27" s="20" t="n">
        <v>14</v>
      </c>
      <c r="H27" s="20" t="n">
        <v>35</v>
      </c>
      <c r="I27" s="20" t="n">
        <v>15.54</v>
      </c>
      <c r="J27" s="20" t="n">
        <f aca="false">(H27/I27)</f>
        <v>2.25225225225225</v>
      </c>
      <c r="K27" s="20" t="n">
        <v>17</v>
      </c>
      <c r="L27" s="20" t="n">
        <v>55</v>
      </c>
      <c r="M27" s="20" t="n">
        <v>34.23</v>
      </c>
      <c r="N27" s="20" t="n">
        <f aca="false">L27/M27</f>
        <v>1.60677768039731</v>
      </c>
      <c r="O27" s="20" t="n">
        <v>6</v>
      </c>
      <c r="P27" s="20" t="n">
        <v>86</v>
      </c>
      <c r="Q27" s="20" t="n">
        <v>28.26</v>
      </c>
      <c r="R27" s="20" t="n">
        <f aca="false">(P27/Q27)</f>
        <v>3.04317055909413</v>
      </c>
      <c r="S27" s="20" t="n">
        <v>7</v>
      </c>
      <c r="T27" s="20" t="n">
        <v>56</v>
      </c>
      <c r="U27" s="20" t="n">
        <v>23.48</v>
      </c>
      <c r="V27" s="20" t="n">
        <f aca="false">(T27/U27)</f>
        <v>2.38500851788756</v>
      </c>
      <c r="W27" s="20" t="n">
        <v>10</v>
      </c>
      <c r="X27" s="20" t="n">
        <f aca="false">F27+J27+N27+R27+V27</f>
        <v>11.8401955221553</v>
      </c>
      <c r="Y27" s="21" t="n">
        <f aca="false">SUM(G27+K27+O27+S27+W27)</f>
        <v>54</v>
      </c>
      <c r="Z27" s="22" t="n">
        <v>6</v>
      </c>
      <c r="AA27" s="57" t="n">
        <f aca="false">Y27+Y28+Y29+221</f>
        <v>591</v>
      </c>
      <c r="AB27" s="24" t="s">
        <v>47</v>
      </c>
      <c r="AC27" s="25"/>
    </row>
    <row r="28" customFormat="false" ht="13.8" hidden="false" customHeight="false" outlineLevel="0" collapsed="false">
      <c r="A28" s="26" t="n">
        <v>18</v>
      </c>
      <c r="B28" s="27" t="s">
        <v>48</v>
      </c>
      <c r="C28" s="48" t="s">
        <v>46</v>
      </c>
      <c r="D28" s="29" t="n">
        <v>36</v>
      </c>
      <c r="E28" s="29" t="n">
        <v>42.23</v>
      </c>
      <c r="F28" s="29" t="n">
        <f aca="false">D28/E28</f>
        <v>0.852474544162917</v>
      </c>
      <c r="G28" s="29" t="n">
        <v>39</v>
      </c>
      <c r="H28" s="29" t="n">
        <v>10</v>
      </c>
      <c r="I28" s="29" t="n">
        <v>15.05</v>
      </c>
      <c r="J28" s="29" t="n">
        <f aca="false">(H28/I28)</f>
        <v>0.664451827242525</v>
      </c>
      <c r="K28" s="29" t="n">
        <v>45</v>
      </c>
      <c r="L28" s="29" t="n">
        <v>42</v>
      </c>
      <c r="M28" s="29" t="n">
        <v>73.95</v>
      </c>
      <c r="N28" s="29" t="n">
        <f aca="false">L28/M28</f>
        <v>0.567951318458418</v>
      </c>
      <c r="O28" s="29" t="n">
        <v>26</v>
      </c>
      <c r="P28" s="29" t="n">
        <v>74</v>
      </c>
      <c r="Q28" s="29" t="n">
        <v>32.98</v>
      </c>
      <c r="R28" s="29" t="n">
        <f aca="false">(P28/Q28)</f>
        <v>2.24378411158278</v>
      </c>
      <c r="S28" s="29" t="n">
        <v>25</v>
      </c>
      <c r="T28" s="29" t="n">
        <v>70</v>
      </c>
      <c r="U28" s="29" t="n">
        <v>32.69</v>
      </c>
      <c r="V28" s="29" t="n">
        <f aca="false">(T28/U28)</f>
        <v>2.14132762312634</v>
      </c>
      <c r="W28" s="29" t="n">
        <v>12</v>
      </c>
      <c r="X28" s="29" t="n">
        <f aca="false">F28+J28+N28+R28+V28</f>
        <v>6.46998942457298</v>
      </c>
      <c r="Y28" s="30" t="n">
        <f aca="false">SUM(G28+K28+O28+S28+W28)</f>
        <v>147</v>
      </c>
      <c r="Z28" s="31" t="n">
        <v>33</v>
      </c>
      <c r="AA28" s="57"/>
      <c r="AB28" s="24"/>
      <c r="AC28" s="32"/>
    </row>
    <row r="29" customFormat="false" ht="13.8" hidden="false" customHeight="false" outlineLevel="0" collapsed="false">
      <c r="A29" s="33" t="n">
        <v>20</v>
      </c>
      <c r="B29" s="34" t="s">
        <v>49</v>
      </c>
      <c r="C29" s="53" t="s">
        <v>46</v>
      </c>
      <c r="D29" s="38" t="n">
        <v>30</v>
      </c>
      <c r="E29" s="38" t="n">
        <v>33.77</v>
      </c>
      <c r="F29" s="38" t="n">
        <f aca="false">D29/E29</f>
        <v>0.888362451880367</v>
      </c>
      <c r="G29" s="37" t="n">
        <v>38</v>
      </c>
      <c r="H29" s="38" t="n">
        <v>24</v>
      </c>
      <c r="I29" s="38" t="n">
        <v>19.06</v>
      </c>
      <c r="J29" s="38" t="n">
        <f aca="false">(H29/I29)</f>
        <v>1.2591815320042</v>
      </c>
      <c r="K29" s="37" t="n">
        <v>37</v>
      </c>
      <c r="L29" s="38" t="n">
        <v>36</v>
      </c>
      <c r="M29" s="38" t="n">
        <v>80.92</v>
      </c>
      <c r="N29" s="38" t="n">
        <f aca="false">L29/M29</f>
        <v>0.444883835887296</v>
      </c>
      <c r="O29" s="37" t="n">
        <v>29</v>
      </c>
      <c r="P29" s="38" t="n">
        <v>84</v>
      </c>
      <c r="Q29" s="38" t="n">
        <v>38.87</v>
      </c>
      <c r="R29" s="38" t="n">
        <f aca="false">(P29/Q29)</f>
        <v>2.16104965268845</v>
      </c>
      <c r="S29" s="37" t="n">
        <v>27</v>
      </c>
      <c r="T29" s="38" t="n">
        <v>52</v>
      </c>
      <c r="U29" s="38" t="n">
        <v>58.59</v>
      </c>
      <c r="V29" s="38" t="n">
        <f aca="false">(T29/U29)</f>
        <v>0.887523468168629</v>
      </c>
      <c r="W29" s="37" t="n">
        <v>38</v>
      </c>
      <c r="X29" s="37" t="n">
        <f aca="false">F29+J29+N29+R29+V29</f>
        <v>5.64100094062894</v>
      </c>
      <c r="Y29" s="39" t="n">
        <f aca="false">SUM(G29+K29+O29+S29+W29)</f>
        <v>169</v>
      </c>
      <c r="Z29" s="40" t="n">
        <v>39</v>
      </c>
      <c r="AA29" s="57"/>
      <c r="AB29" s="24"/>
      <c r="AC29" s="56"/>
    </row>
    <row r="30" customFormat="false" ht="13.8" hidden="false" customHeight="false" outlineLevel="0" collapsed="false">
      <c r="A30" s="43" t="n">
        <v>21</v>
      </c>
      <c r="B30" s="18" t="s">
        <v>50</v>
      </c>
      <c r="C30" s="45" t="s">
        <v>51</v>
      </c>
      <c r="D30" s="20" t="n">
        <v>55</v>
      </c>
      <c r="E30" s="20" t="n">
        <v>18.55</v>
      </c>
      <c r="F30" s="20" t="n">
        <f aca="false">D30/E30</f>
        <v>2.96495956873315</v>
      </c>
      <c r="G30" s="20" t="n">
        <v>7</v>
      </c>
      <c r="H30" s="20" t="n">
        <v>41</v>
      </c>
      <c r="I30" s="20" t="n">
        <v>14.05</v>
      </c>
      <c r="J30" s="20" t="n">
        <f aca="false">(H30/I30)</f>
        <v>2.91814946619217</v>
      </c>
      <c r="K30" s="20" t="n">
        <v>5</v>
      </c>
      <c r="L30" s="20" t="n">
        <v>65</v>
      </c>
      <c r="M30" s="20" t="n">
        <v>38.04</v>
      </c>
      <c r="N30" s="20" t="n">
        <f aca="false">L30/M30</f>
        <v>1.7087276550999</v>
      </c>
      <c r="O30" s="20" t="n">
        <v>5</v>
      </c>
      <c r="P30" s="20" t="n">
        <v>88</v>
      </c>
      <c r="Q30" s="20" t="n">
        <v>29.96</v>
      </c>
      <c r="R30" s="20" t="n">
        <f aca="false">(P30/Q30)</f>
        <v>2.93724966622163</v>
      </c>
      <c r="S30" s="20" t="n">
        <v>12</v>
      </c>
      <c r="T30" s="20" t="n">
        <v>66</v>
      </c>
      <c r="U30" s="20" t="n">
        <v>24.34</v>
      </c>
      <c r="V30" s="20" t="n">
        <f aca="false">(T30/U30)</f>
        <v>2.71158586688578</v>
      </c>
      <c r="W30" s="20" t="n">
        <v>5</v>
      </c>
      <c r="X30" s="20" t="n">
        <f aca="false">F30+J30+N30+R30+V30</f>
        <v>13.2406722231326</v>
      </c>
      <c r="Y30" s="21" t="n">
        <f aca="false">SUM(G30+K30+O30+S30+W30)</f>
        <v>34</v>
      </c>
      <c r="Z30" s="22" t="n">
        <v>5</v>
      </c>
      <c r="AA30" s="23" t="n">
        <f aca="false">Y30+Y31+Y32+Y33</f>
        <v>346</v>
      </c>
      <c r="AB30" s="24" t="s">
        <v>52</v>
      </c>
      <c r="AC30" s="25"/>
    </row>
    <row r="31" customFormat="false" ht="13.8" hidden="false" customHeight="false" outlineLevel="0" collapsed="false">
      <c r="A31" s="46" t="n">
        <v>22</v>
      </c>
      <c r="B31" s="27" t="s">
        <v>53</v>
      </c>
      <c r="C31" s="48" t="s">
        <v>51</v>
      </c>
      <c r="D31" s="29" t="n">
        <v>55</v>
      </c>
      <c r="E31" s="29" t="n">
        <v>22.25</v>
      </c>
      <c r="F31" s="29" t="n">
        <f aca="false">D31/E31</f>
        <v>2.47191011235955</v>
      </c>
      <c r="G31" s="29" t="n">
        <v>16</v>
      </c>
      <c r="H31" s="29" t="n">
        <v>41</v>
      </c>
      <c r="I31" s="29" t="n">
        <v>18.54</v>
      </c>
      <c r="J31" s="29" t="n">
        <f aca="false">(H31/I31)</f>
        <v>2.21143473570658</v>
      </c>
      <c r="K31" s="29" t="n">
        <v>21</v>
      </c>
      <c r="L31" s="29" t="n">
        <v>61</v>
      </c>
      <c r="M31" s="29" t="n">
        <v>34.22</v>
      </c>
      <c r="N31" s="29" t="n">
        <f aca="false">L31/M31</f>
        <v>1.78258328462887</v>
      </c>
      <c r="O31" s="29" t="n">
        <v>3</v>
      </c>
      <c r="P31" s="29" t="n">
        <v>86</v>
      </c>
      <c r="Q31" s="29" t="n">
        <v>33.33</v>
      </c>
      <c r="R31" s="29" t="n">
        <f aca="false">(P31/Q31)</f>
        <v>2.58025802580258</v>
      </c>
      <c r="S31" s="29" t="n">
        <v>17</v>
      </c>
      <c r="T31" s="29" t="n">
        <v>41</v>
      </c>
      <c r="U31" s="29" t="n">
        <v>36.98</v>
      </c>
      <c r="V31" s="29" t="n">
        <f aca="false">(T31/U31)</f>
        <v>1.10870740941049</v>
      </c>
      <c r="W31" s="29" t="n">
        <v>35</v>
      </c>
      <c r="X31" s="29" t="n">
        <f aca="false">F31+J31+N31+R31+V31</f>
        <v>10.1548935679081</v>
      </c>
      <c r="Y31" s="30" t="n">
        <f aca="false">SUM(G31+K31+O31+S31+W31)</f>
        <v>92</v>
      </c>
      <c r="Z31" s="31" t="n">
        <v>14</v>
      </c>
      <c r="AA31" s="23"/>
      <c r="AB31" s="24"/>
      <c r="AC31" s="32"/>
    </row>
    <row r="32" customFormat="false" ht="15" hidden="false" customHeight="false" outlineLevel="0" collapsed="false">
      <c r="A32" s="46" t="n">
        <v>23</v>
      </c>
      <c r="B32" s="54" t="s">
        <v>54</v>
      </c>
      <c r="C32" s="48" t="s">
        <v>51</v>
      </c>
      <c r="D32" s="29" t="n">
        <v>53</v>
      </c>
      <c r="E32" s="29" t="n">
        <v>16.53</v>
      </c>
      <c r="F32" s="29" t="n">
        <f aca="false">D32/E32</f>
        <v>3.20629159104658</v>
      </c>
      <c r="G32" s="29" t="n">
        <v>5</v>
      </c>
      <c r="H32" s="29" t="n">
        <v>35</v>
      </c>
      <c r="I32" s="29" t="n">
        <v>13.72</v>
      </c>
      <c r="J32" s="29" t="n">
        <f aca="false">(H32/I32)</f>
        <v>2.55102040816327</v>
      </c>
      <c r="K32" s="29" t="n">
        <v>9</v>
      </c>
      <c r="L32" s="29" t="n">
        <v>-4</v>
      </c>
      <c r="M32" s="29" t="n">
        <v>30.34</v>
      </c>
      <c r="N32" s="29" t="n">
        <f aca="false">L32/M32</f>
        <v>-0.1318391562294</v>
      </c>
      <c r="O32" s="29" t="n">
        <v>38</v>
      </c>
      <c r="P32" s="29" t="n">
        <v>80</v>
      </c>
      <c r="Q32" s="29" t="n">
        <v>27.19</v>
      </c>
      <c r="R32" s="29" t="n">
        <f aca="false">(P32/Q32)</f>
        <v>2.94225818315557</v>
      </c>
      <c r="S32" s="29" t="n">
        <v>11</v>
      </c>
      <c r="T32" s="29" t="n">
        <v>58</v>
      </c>
      <c r="U32" s="29" t="n">
        <v>30.19</v>
      </c>
      <c r="V32" s="29" t="n">
        <f aca="false">(T32/U32)</f>
        <v>1.92116594898973</v>
      </c>
      <c r="W32" s="29" t="n">
        <v>19</v>
      </c>
      <c r="X32" s="29" t="n">
        <f aca="false">F32+J32+N32+R32+V32</f>
        <v>10.4888969751258</v>
      </c>
      <c r="Y32" s="30" t="n">
        <f aca="false">SUM(G32+K32+O32+S32+W32)</f>
        <v>82</v>
      </c>
      <c r="Z32" s="31" t="n">
        <v>10</v>
      </c>
      <c r="AA32" s="23"/>
      <c r="AB32" s="24"/>
      <c r="AC32" s="32"/>
    </row>
    <row r="33" customFormat="false" ht="13.8" hidden="false" customHeight="false" outlineLevel="0" collapsed="false">
      <c r="A33" s="51" t="n">
        <v>24</v>
      </c>
      <c r="B33" s="34" t="s">
        <v>55</v>
      </c>
      <c r="C33" s="53" t="s">
        <v>51</v>
      </c>
      <c r="D33" s="38" t="n">
        <v>55</v>
      </c>
      <c r="E33" s="38" t="n">
        <v>25.25</v>
      </c>
      <c r="F33" s="38" t="n">
        <f aca="false">D33/E33</f>
        <v>2.17821782178218</v>
      </c>
      <c r="G33" s="37" t="n">
        <v>21</v>
      </c>
      <c r="H33" s="38" t="n">
        <v>24</v>
      </c>
      <c r="I33" s="38" t="n">
        <v>15.96</v>
      </c>
      <c r="J33" s="38" t="n">
        <f aca="false">(H33/I33)</f>
        <v>1.50375939849624</v>
      </c>
      <c r="K33" s="37" t="n">
        <v>35</v>
      </c>
      <c r="L33" s="38" t="n">
        <v>61</v>
      </c>
      <c r="M33" s="38" t="n">
        <v>54.48</v>
      </c>
      <c r="N33" s="38" t="n">
        <f aca="false">L33/M33</f>
        <v>1.11967694566814</v>
      </c>
      <c r="O33" s="37" t="n">
        <v>13</v>
      </c>
      <c r="P33" s="38" t="n">
        <v>90</v>
      </c>
      <c r="Q33" s="38" t="n">
        <v>43.26</v>
      </c>
      <c r="R33" s="38" t="n">
        <f aca="false">(P33/Q33)</f>
        <v>2.08044382801664</v>
      </c>
      <c r="S33" s="37" t="n">
        <v>32</v>
      </c>
      <c r="T33" s="38" t="n">
        <v>37</v>
      </c>
      <c r="U33" s="38" t="n">
        <v>37.22</v>
      </c>
      <c r="V33" s="38" t="n">
        <f aca="false">(T33/U33)</f>
        <v>0.994089199355185</v>
      </c>
      <c r="W33" s="37" t="n">
        <v>37</v>
      </c>
      <c r="X33" s="37" t="n">
        <f aca="false">F33+J33+N33+R33+V33</f>
        <v>7.87618719331838</v>
      </c>
      <c r="Y33" s="39" t="n">
        <f aca="false">SUM(G33+K33+O33+S33+W33)</f>
        <v>138</v>
      </c>
      <c r="Z33" s="40" t="n">
        <v>29</v>
      </c>
      <c r="AA33" s="23"/>
      <c r="AB33" s="24"/>
      <c r="AC33" s="56" t="n">
        <v>5</v>
      </c>
    </row>
    <row r="34" customFormat="false" ht="13.8" hidden="false" customHeight="false" outlineLevel="0" collapsed="false">
      <c r="A34" s="17" t="n">
        <v>25</v>
      </c>
      <c r="B34" s="44" t="s">
        <v>56</v>
      </c>
      <c r="C34" s="19" t="s">
        <v>57</v>
      </c>
      <c r="D34" s="20" t="n">
        <v>51</v>
      </c>
      <c r="E34" s="20" t="n">
        <v>20.54</v>
      </c>
      <c r="F34" s="20" t="n">
        <f aca="false">D34/E34</f>
        <v>2.48296007789679</v>
      </c>
      <c r="G34" s="20" t="n">
        <v>15</v>
      </c>
      <c r="H34" s="20" t="n">
        <v>28</v>
      </c>
      <c r="I34" s="20" t="n">
        <v>14.83</v>
      </c>
      <c r="J34" s="20" t="n">
        <f aca="false">(H34/I34)</f>
        <v>1.88806473364801</v>
      </c>
      <c r="K34" s="20" t="n">
        <v>29</v>
      </c>
      <c r="L34" s="20" t="n">
        <v>59</v>
      </c>
      <c r="M34" s="20" t="n">
        <v>49.95</v>
      </c>
      <c r="N34" s="20" t="n">
        <f aca="false">L34/M34</f>
        <v>1.18118118118118</v>
      </c>
      <c r="O34" s="20" t="n">
        <v>9</v>
      </c>
      <c r="P34" s="20" t="n">
        <v>86</v>
      </c>
      <c r="Q34" s="20" t="n">
        <v>31.86</v>
      </c>
      <c r="R34" s="20" t="n">
        <f aca="false">(P34/Q34)</f>
        <v>2.6993094789705</v>
      </c>
      <c r="S34" s="20" t="n">
        <v>16</v>
      </c>
      <c r="T34" s="20" t="n">
        <v>66</v>
      </c>
      <c r="U34" s="20" t="n">
        <v>25.98</v>
      </c>
      <c r="V34" s="20" t="n">
        <f aca="false">(T34/U34)</f>
        <v>2.54041570438799</v>
      </c>
      <c r="W34" s="20" t="n">
        <v>8</v>
      </c>
      <c r="X34" s="20" t="n">
        <f aca="false">F34+J34+N34+R34+V34</f>
        <v>10.7919311760845</v>
      </c>
      <c r="Y34" s="21" t="n">
        <f aca="false">SUM(G34+K34+O34+S34+W34)</f>
        <v>77</v>
      </c>
      <c r="Z34" s="22" t="n">
        <v>9</v>
      </c>
      <c r="AA34" s="23" t="n">
        <f aca="false">Y34+Y35+Y36+Y37</f>
        <v>398</v>
      </c>
      <c r="AB34" s="24" t="s">
        <v>58</v>
      </c>
      <c r="AC34" s="25"/>
    </row>
    <row r="35" customFormat="false" ht="13.8" hidden="false" customHeight="false" outlineLevel="0" collapsed="false">
      <c r="A35" s="26" t="n">
        <v>26</v>
      </c>
      <c r="B35" s="47" t="s">
        <v>59</v>
      </c>
      <c r="C35" s="28" t="s">
        <v>57</v>
      </c>
      <c r="D35" s="29" t="n">
        <v>55</v>
      </c>
      <c r="E35" s="29" t="n">
        <v>25.92</v>
      </c>
      <c r="F35" s="29" t="n">
        <f aca="false">D35/E35</f>
        <v>2.12191358024691</v>
      </c>
      <c r="G35" s="29" t="n">
        <v>22</v>
      </c>
      <c r="H35" s="29" t="n">
        <v>38</v>
      </c>
      <c r="I35" s="29" t="n">
        <v>17.15</v>
      </c>
      <c r="J35" s="29" t="n">
        <f aca="false">(H35/I35)</f>
        <v>2.21574344023324</v>
      </c>
      <c r="K35" s="29" t="n">
        <v>20</v>
      </c>
      <c r="L35" s="29" t="n">
        <v>45</v>
      </c>
      <c r="M35" s="29" t="n">
        <v>53.95</v>
      </c>
      <c r="N35" s="29" t="n">
        <f aca="false">L35/M35</f>
        <v>0.834105653382762</v>
      </c>
      <c r="O35" s="29" t="n">
        <v>18</v>
      </c>
      <c r="P35" s="29" t="n">
        <v>86</v>
      </c>
      <c r="Q35" s="29" t="n">
        <v>37.77</v>
      </c>
      <c r="R35" s="29" t="n">
        <f aca="false">(P35/Q35)</f>
        <v>2.27693936987027</v>
      </c>
      <c r="S35" s="29" t="n">
        <v>24</v>
      </c>
      <c r="T35" s="29" t="n">
        <v>68</v>
      </c>
      <c r="U35" s="29" t="n">
        <v>37.97</v>
      </c>
      <c r="V35" s="29" t="n">
        <f aca="false">(T35/U35)</f>
        <v>1.79088754279695</v>
      </c>
      <c r="W35" s="29" t="n">
        <v>22</v>
      </c>
      <c r="X35" s="29" t="n">
        <f aca="false">F35+J35+N35+R35+V35</f>
        <v>9.23958958653012</v>
      </c>
      <c r="Y35" s="30" t="n">
        <f aca="false">SUM(G35+K35+O35+S35+W35)</f>
        <v>106</v>
      </c>
      <c r="Z35" s="31" t="n">
        <v>19</v>
      </c>
      <c r="AA35" s="23"/>
      <c r="AB35" s="24"/>
      <c r="AC35" s="32"/>
    </row>
    <row r="36" customFormat="false" ht="13.8" hidden="false" customHeight="false" outlineLevel="0" collapsed="false">
      <c r="A36" s="26" t="n">
        <v>27</v>
      </c>
      <c r="B36" s="47" t="s">
        <v>60</v>
      </c>
      <c r="C36" s="28" t="s">
        <v>57</v>
      </c>
      <c r="D36" s="29" t="n">
        <v>51</v>
      </c>
      <c r="E36" s="29" t="n">
        <v>61.77</v>
      </c>
      <c r="F36" s="29" t="n">
        <f aca="false">D36/E36</f>
        <v>0.825643516270034</v>
      </c>
      <c r="G36" s="29" t="n">
        <v>40</v>
      </c>
      <c r="H36" s="29" t="n">
        <v>43</v>
      </c>
      <c r="I36" s="29" t="n">
        <v>20.56</v>
      </c>
      <c r="J36" s="29" t="n">
        <f aca="false">(H36/I36)</f>
        <v>2.09143968871595</v>
      </c>
      <c r="K36" s="29" t="n">
        <v>25</v>
      </c>
      <c r="L36" s="29" t="n">
        <v>22</v>
      </c>
      <c r="M36" s="29" t="n">
        <v>58.04</v>
      </c>
      <c r="N36" s="29" t="n">
        <f aca="false">L36/M36</f>
        <v>0.379048931771192</v>
      </c>
      <c r="O36" s="29" t="n">
        <v>32</v>
      </c>
      <c r="P36" s="29" t="n">
        <v>82</v>
      </c>
      <c r="Q36" s="29" t="n">
        <v>38.29</v>
      </c>
      <c r="R36" s="29" t="n">
        <f aca="false">(P36/Q36)</f>
        <v>2.14155131888221</v>
      </c>
      <c r="S36" s="29" t="n">
        <v>28</v>
      </c>
      <c r="T36" s="29" t="n">
        <v>64</v>
      </c>
      <c r="U36" s="29" t="n">
        <v>39.78</v>
      </c>
      <c r="V36" s="29" t="n">
        <f aca="false">(T36/U36)</f>
        <v>1.6088486676722</v>
      </c>
      <c r="W36" s="29" t="n">
        <v>27</v>
      </c>
      <c r="X36" s="29" t="n">
        <f aca="false">F36+J36+N36+R36+V36</f>
        <v>7.04653212331159</v>
      </c>
      <c r="Y36" s="30" t="n">
        <f aca="false">SUM(G36+K36+O36+S36+W36)</f>
        <v>152</v>
      </c>
      <c r="Z36" s="31" t="n">
        <v>35</v>
      </c>
      <c r="AA36" s="23"/>
      <c r="AB36" s="24"/>
      <c r="AC36" s="32"/>
    </row>
    <row r="37" s="42" customFormat="true" ht="13.8" hidden="false" customHeight="false" outlineLevel="0" collapsed="false">
      <c r="A37" s="33" t="n">
        <v>28</v>
      </c>
      <c r="B37" s="34" t="s">
        <v>61</v>
      </c>
      <c r="C37" s="35" t="s">
        <v>57</v>
      </c>
      <c r="D37" s="36" t="n">
        <v>55</v>
      </c>
      <c r="E37" s="36" t="n">
        <v>19.41</v>
      </c>
      <c r="F37" s="36" t="n">
        <f aca="false">D37/E37</f>
        <v>2.83359093250902</v>
      </c>
      <c r="G37" s="37" t="n">
        <v>9</v>
      </c>
      <c r="H37" s="36" t="n">
        <v>39</v>
      </c>
      <c r="I37" s="36" t="n">
        <v>17.4</v>
      </c>
      <c r="J37" s="38" t="n">
        <f aca="false">(H37/I37)</f>
        <v>2.24137931034483</v>
      </c>
      <c r="K37" s="37" t="n">
        <v>18</v>
      </c>
      <c r="L37" s="36" t="n">
        <v>47</v>
      </c>
      <c r="M37" s="36" t="n">
        <v>46.97</v>
      </c>
      <c r="N37" s="36" t="n">
        <f aca="false">L37/M37</f>
        <v>1.00063870555674</v>
      </c>
      <c r="O37" s="37" t="n">
        <v>15</v>
      </c>
      <c r="P37" s="36" t="n">
        <v>88</v>
      </c>
      <c r="Q37" s="36" t="n">
        <v>31.37</v>
      </c>
      <c r="R37" s="38" t="n">
        <f aca="false">(P37/Q37)</f>
        <v>2.80522792476889</v>
      </c>
      <c r="S37" s="37" t="n">
        <v>15</v>
      </c>
      <c r="T37" s="36" t="n">
        <v>70</v>
      </c>
      <c r="U37" s="36" t="n">
        <v>26.18</v>
      </c>
      <c r="V37" s="38" t="n">
        <f aca="false">(T37/U37)</f>
        <v>2.67379679144385</v>
      </c>
      <c r="W37" s="37" t="n">
        <v>6</v>
      </c>
      <c r="X37" s="37" t="n">
        <f aca="false">F37+J37+N37+R37+V37</f>
        <v>11.5546336646233</v>
      </c>
      <c r="Y37" s="39" t="n">
        <f aca="false">SUM(G37+K37+O37+S37+W37)</f>
        <v>63</v>
      </c>
      <c r="Z37" s="40" t="n">
        <v>7</v>
      </c>
      <c r="AA37" s="23"/>
      <c r="AB37" s="24"/>
      <c r="AC37" s="41" t="n">
        <v>1</v>
      </c>
    </row>
    <row r="38" customFormat="false" ht="15" hidden="false" customHeight="false" outlineLevel="0" collapsed="false">
      <c r="A38" s="43" t="n">
        <v>29</v>
      </c>
      <c r="B38" s="55" t="s">
        <v>62</v>
      </c>
      <c r="C38" s="45" t="s">
        <v>63</v>
      </c>
      <c r="D38" s="20" t="n">
        <v>55</v>
      </c>
      <c r="E38" s="20" t="n">
        <v>34.42</v>
      </c>
      <c r="F38" s="20" t="n">
        <f aca="false">D38/E38</f>
        <v>1.5979081929111</v>
      </c>
      <c r="G38" s="20" t="n">
        <v>31</v>
      </c>
      <c r="H38" s="20" t="n">
        <v>43</v>
      </c>
      <c r="I38" s="20" t="n">
        <v>19.38</v>
      </c>
      <c r="J38" s="20" t="n">
        <f aca="false">(H38/I38)</f>
        <v>2.218782249742</v>
      </c>
      <c r="K38" s="20" t="n">
        <v>19</v>
      </c>
      <c r="L38" s="20" t="n">
        <v>65</v>
      </c>
      <c r="M38" s="20" t="n">
        <v>56.98</v>
      </c>
      <c r="N38" s="20" t="n">
        <f aca="false">L38/M38</f>
        <v>1.14075114075114</v>
      </c>
      <c r="O38" s="20" t="n">
        <v>11</v>
      </c>
      <c r="P38" s="20" t="n">
        <v>88</v>
      </c>
      <c r="Q38" s="20" t="n">
        <v>43.19</v>
      </c>
      <c r="R38" s="20" t="n">
        <f aca="false">(P38/Q38)</f>
        <v>2.03750868256541</v>
      </c>
      <c r="S38" s="20" t="n">
        <v>33</v>
      </c>
      <c r="T38" s="20" t="n">
        <v>70</v>
      </c>
      <c r="U38" s="20" t="n">
        <v>40.77</v>
      </c>
      <c r="V38" s="20" t="n">
        <f aca="false">(T38/U38)</f>
        <v>1.71694873681629</v>
      </c>
      <c r="W38" s="20" t="n">
        <v>23</v>
      </c>
      <c r="X38" s="20" t="n">
        <f aca="false">F38+J38+N38+R38+V38</f>
        <v>8.71189900278594</v>
      </c>
      <c r="Y38" s="21" t="n">
        <f aca="false">SUM(G38+K38+O38+S38+W38)</f>
        <v>117</v>
      </c>
      <c r="Z38" s="22" t="n">
        <v>22</v>
      </c>
      <c r="AA38" s="23" t="n">
        <f aca="false">Y38+Y39+Y40+Y41</f>
        <v>618</v>
      </c>
      <c r="AB38" s="24" t="s">
        <v>64</v>
      </c>
      <c r="AC38" s="25"/>
    </row>
    <row r="39" customFormat="false" ht="13.8" hidden="false" customHeight="false" outlineLevel="0" collapsed="false">
      <c r="A39" s="46" t="n">
        <v>30</v>
      </c>
      <c r="B39" s="47" t="s">
        <v>65</v>
      </c>
      <c r="C39" s="48" t="s">
        <v>63</v>
      </c>
      <c r="D39" s="29" t="n">
        <v>53</v>
      </c>
      <c r="E39" s="29" t="n">
        <v>40.39</v>
      </c>
      <c r="F39" s="29" t="n">
        <f aca="false">D39/E39</f>
        <v>1.31220599158207</v>
      </c>
      <c r="G39" s="29" t="n">
        <v>33</v>
      </c>
      <c r="H39" s="29" t="n">
        <v>41</v>
      </c>
      <c r="I39" s="29" t="n">
        <v>21.33</v>
      </c>
      <c r="J39" s="29" t="n">
        <f aca="false">(H39/I39)</f>
        <v>1.92217533989686</v>
      </c>
      <c r="K39" s="29" t="n">
        <v>28</v>
      </c>
      <c r="L39" s="29" t="n">
        <v>-29</v>
      </c>
      <c r="M39" s="29" t="n">
        <v>50.04</v>
      </c>
      <c r="N39" s="29" t="n">
        <f aca="false">L39/M39</f>
        <v>-0.579536370903277</v>
      </c>
      <c r="O39" s="29" t="n">
        <v>44</v>
      </c>
      <c r="P39" s="29" t="n">
        <v>68</v>
      </c>
      <c r="Q39" s="29" t="n">
        <v>35.76</v>
      </c>
      <c r="R39" s="29" t="n">
        <f aca="false">(P39/Q39)</f>
        <v>1.90156599552573</v>
      </c>
      <c r="S39" s="29" t="n">
        <v>37</v>
      </c>
      <c r="T39" s="29" t="n">
        <v>70</v>
      </c>
      <c r="U39" s="29" t="n">
        <v>34.98</v>
      </c>
      <c r="V39" s="29" t="n">
        <f aca="false">(T39/U39)</f>
        <v>2.00114351057747</v>
      </c>
      <c r="W39" s="29" t="n">
        <v>16</v>
      </c>
      <c r="X39" s="29" t="n">
        <f aca="false">F39+J39+N39+R39+V39</f>
        <v>6.55755446667886</v>
      </c>
      <c r="Y39" s="30" t="n">
        <f aca="false">SUM(G39+K39+O39+S39+W39)</f>
        <v>158</v>
      </c>
      <c r="Z39" s="31" t="n">
        <v>37</v>
      </c>
      <c r="AA39" s="23"/>
      <c r="AB39" s="24"/>
      <c r="AC39" s="32"/>
    </row>
    <row r="40" customFormat="false" ht="13.8" hidden="false" customHeight="false" outlineLevel="0" collapsed="false">
      <c r="A40" s="46" t="n">
        <v>31</v>
      </c>
      <c r="B40" s="47" t="s">
        <v>66</v>
      </c>
      <c r="C40" s="48" t="s">
        <v>63</v>
      </c>
      <c r="D40" s="29" t="n">
        <v>55</v>
      </c>
      <c r="E40" s="29" t="n">
        <v>25.24</v>
      </c>
      <c r="F40" s="29" t="n">
        <f aca="false">D40/E40</f>
        <v>2.17908082408875</v>
      </c>
      <c r="G40" s="29" t="n">
        <v>20</v>
      </c>
      <c r="H40" s="29" t="n">
        <v>45</v>
      </c>
      <c r="I40" s="29" t="n">
        <v>23.4</v>
      </c>
      <c r="J40" s="29" t="n">
        <f aca="false">(H40/I40)</f>
        <v>1.92307692307692</v>
      </c>
      <c r="K40" s="29" t="n">
        <v>27</v>
      </c>
      <c r="L40" s="29" t="n">
        <v>63</v>
      </c>
      <c r="M40" s="29" t="n">
        <v>54.76</v>
      </c>
      <c r="N40" s="29" t="n">
        <f aca="false">L40/M40</f>
        <v>1.15047479912345</v>
      </c>
      <c r="O40" s="29" t="n">
        <v>10</v>
      </c>
      <c r="P40" s="29" t="n">
        <v>88</v>
      </c>
      <c r="Q40" s="29" t="n">
        <v>49.42</v>
      </c>
      <c r="R40" s="29" t="n">
        <f aca="false">(P40/Q40)</f>
        <v>1.78065560501821</v>
      </c>
      <c r="S40" s="29" t="n">
        <v>39</v>
      </c>
      <c r="T40" s="29" t="n">
        <v>68</v>
      </c>
      <c r="U40" s="29" t="n">
        <v>41.96</v>
      </c>
      <c r="V40" s="29" t="n">
        <f aca="false">(T40/U40)</f>
        <v>1.62059103908484</v>
      </c>
      <c r="W40" s="29" t="n">
        <v>26</v>
      </c>
      <c r="X40" s="29" t="n">
        <f aca="false">F40+J40+N40+R40+V40</f>
        <v>8.65387919039217</v>
      </c>
      <c r="Y40" s="30" t="n">
        <f aca="false">SUM(G40+K40+O40+S40+W40)</f>
        <v>122</v>
      </c>
      <c r="Z40" s="31" t="n">
        <v>24</v>
      </c>
      <c r="AA40" s="23"/>
      <c r="AB40" s="24"/>
      <c r="AC40" s="32"/>
    </row>
    <row r="41" s="42" customFormat="true" ht="13.8" hidden="false" customHeight="false" outlineLevel="0" collapsed="false">
      <c r="A41" s="51" t="n">
        <v>32</v>
      </c>
      <c r="B41" s="34" t="s">
        <v>67</v>
      </c>
      <c r="C41" s="53" t="s">
        <v>63</v>
      </c>
      <c r="D41" s="36" t="n">
        <v>-17</v>
      </c>
      <c r="E41" s="36" t="n">
        <v>30.24</v>
      </c>
      <c r="F41" s="36" t="n">
        <f aca="false">D41/E41</f>
        <v>-0.562169312169312</v>
      </c>
      <c r="G41" s="37" t="n">
        <v>45</v>
      </c>
      <c r="H41" s="36" t="n">
        <v>33</v>
      </c>
      <c r="I41" s="36" t="n">
        <v>41.15</v>
      </c>
      <c r="J41" s="38" t="n">
        <f aca="false">(H41/I41)</f>
        <v>0.801944106925881</v>
      </c>
      <c r="K41" s="37" t="n">
        <v>43</v>
      </c>
      <c r="L41" s="36" t="n">
        <v>-62</v>
      </c>
      <c r="M41" s="36" t="n">
        <v>58.38</v>
      </c>
      <c r="N41" s="36" t="n">
        <f aca="false">L41/M41</f>
        <v>-1.06200753682768</v>
      </c>
      <c r="O41" s="37" t="n">
        <v>46</v>
      </c>
      <c r="P41" s="36" t="n">
        <v>20</v>
      </c>
      <c r="Q41" s="36" t="n">
        <v>57.95</v>
      </c>
      <c r="R41" s="38" t="n">
        <f aca="false">(P41/Q41)</f>
        <v>0.345125107851596</v>
      </c>
      <c r="S41" s="37" t="n">
        <v>46</v>
      </c>
      <c r="T41" s="36" t="n">
        <v>21</v>
      </c>
      <c r="U41" s="36" t="n">
        <v>51.6</v>
      </c>
      <c r="V41" s="38" t="n">
        <f aca="false">(T41/U41)</f>
        <v>0.406976744186047</v>
      </c>
      <c r="W41" s="37" t="n">
        <v>41</v>
      </c>
      <c r="X41" s="37" t="n">
        <f aca="false">F41+J41+N41+R41+V41</f>
        <v>-0.0701308900334693</v>
      </c>
      <c r="Y41" s="39" t="n">
        <f aca="false">SUM(G41+K41+O41+S41+W41)</f>
        <v>221</v>
      </c>
      <c r="Z41" s="40" t="n">
        <v>46</v>
      </c>
      <c r="AA41" s="23"/>
      <c r="AB41" s="24"/>
      <c r="AC41" s="41" t="n">
        <v>11</v>
      </c>
    </row>
    <row r="42" customFormat="false" ht="13.8" hidden="false" customHeight="false" outlineLevel="0" collapsed="false">
      <c r="A42" s="17" t="n">
        <v>33</v>
      </c>
      <c r="B42" s="18" t="s">
        <v>68</v>
      </c>
      <c r="C42" s="45" t="s">
        <v>69</v>
      </c>
      <c r="D42" s="20" t="n">
        <v>51</v>
      </c>
      <c r="E42" s="20" t="n">
        <v>16.15</v>
      </c>
      <c r="F42" s="20" t="n">
        <f aca="false">D42/E42</f>
        <v>3.15789473684211</v>
      </c>
      <c r="G42" s="20" t="n">
        <v>6</v>
      </c>
      <c r="H42" s="20" t="n">
        <v>41</v>
      </c>
      <c r="I42" s="20" t="n">
        <v>16.41</v>
      </c>
      <c r="J42" s="20" t="n">
        <f aca="false">(H42/I42)</f>
        <v>2.49847653869592</v>
      </c>
      <c r="K42" s="20" t="n">
        <v>13</v>
      </c>
      <c r="L42" s="20" t="n">
        <v>-27</v>
      </c>
      <c r="M42" s="20" t="n">
        <v>31.07</v>
      </c>
      <c r="N42" s="20" t="n">
        <f aca="false">L42/M42</f>
        <v>-0.869005471515932</v>
      </c>
      <c r="O42" s="20" t="n">
        <v>45</v>
      </c>
      <c r="P42" s="20" t="n">
        <v>78</v>
      </c>
      <c r="Q42" s="20" t="n">
        <v>31.99</v>
      </c>
      <c r="R42" s="20" t="n">
        <f aca="false">(P42/Q42)</f>
        <v>2.43826195686152</v>
      </c>
      <c r="S42" s="20" t="n">
        <v>22</v>
      </c>
      <c r="T42" s="20" t="n">
        <v>-12</v>
      </c>
      <c r="U42" s="20" t="n">
        <v>20.72</v>
      </c>
      <c r="V42" s="20" t="n">
        <f aca="false">(T42/U42)</f>
        <v>-0.579150579150579</v>
      </c>
      <c r="W42" s="20" t="n">
        <v>46</v>
      </c>
      <c r="X42" s="20" t="n">
        <f aca="false">F42+J42+N42+R42+V42</f>
        <v>6.64647718173303</v>
      </c>
      <c r="Y42" s="58" t="n">
        <f aca="false">SUM(G42+K42+O42+S42+W42)</f>
        <v>132</v>
      </c>
      <c r="Z42" s="22" t="n">
        <v>26</v>
      </c>
      <c r="AA42" s="23" t="n">
        <f aca="false">Y42+Y43+Y44+Y45</f>
        <v>558</v>
      </c>
      <c r="AB42" s="24" t="s">
        <v>70</v>
      </c>
      <c r="AC42" s="25"/>
    </row>
    <row r="43" customFormat="false" ht="13.8" hidden="false" customHeight="false" outlineLevel="0" collapsed="false">
      <c r="A43" s="26" t="n">
        <v>34</v>
      </c>
      <c r="B43" s="47" t="s">
        <v>71</v>
      </c>
      <c r="C43" s="48" t="s">
        <v>69</v>
      </c>
      <c r="D43" s="29" t="n">
        <v>45</v>
      </c>
      <c r="E43" s="29" t="n">
        <v>22.38</v>
      </c>
      <c r="F43" s="29" t="n">
        <f aca="false">D43/E43</f>
        <v>2.01072386058981</v>
      </c>
      <c r="G43" s="29" t="n">
        <v>23</v>
      </c>
      <c r="H43" s="29" t="n">
        <v>41</v>
      </c>
      <c r="I43" s="29" t="n">
        <v>19.05</v>
      </c>
      <c r="J43" s="29" t="n">
        <f aca="false">(H43/I43)</f>
        <v>2.15223097112861</v>
      </c>
      <c r="K43" s="29" t="n">
        <v>23</v>
      </c>
      <c r="L43" s="29" t="n">
        <v>63</v>
      </c>
      <c r="M43" s="29" t="n">
        <v>42.85</v>
      </c>
      <c r="N43" s="29" t="n">
        <f aca="false">L43/M43</f>
        <v>1.47024504084014</v>
      </c>
      <c r="O43" s="29" t="n">
        <v>8</v>
      </c>
      <c r="P43" s="29" t="n">
        <v>72</v>
      </c>
      <c r="Q43" s="29" t="n">
        <v>34.48</v>
      </c>
      <c r="R43" s="29" t="n">
        <f aca="false">(P43/Q43)</f>
        <v>2.08816705336427</v>
      </c>
      <c r="S43" s="29" t="n">
        <v>30</v>
      </c>
      <c r="T43" s="29" t="n">
        <v>68</v>
      </c>
      <c r="U43" s="29" t="n">
        <v>33.6</v>
      </c>
      <c r="V43" s="29" t="n">
        <f aca="false">(T43/U43)</f>
        <v>2.02380952380952</v>
      </c>
      <c r="W43" s="29" t="n">
        <v>15</v>
      </c>
      <c r="X43" s="29" t="n">
        <f aca="false">F43+J43+N43+R43+V43</f>
        <v>9.74517644973236</v>
      </c>
      <c r="Y43" s="30" t="n">
        <f aca="false">SUM(G43+K43+O43+S43+W43)</f>
        <v>99</v>
      </c>
      <c r="Z43" s="31" t="n">
        <v>17</v>
      </c>
      <c r="AA43" s="23"/>
      <c r="AB43" s="24"/>
      <c r="AC43" s="32"/>
    </row>
    <row r="44" customFormat="false" ht="13.8" hidden="false" customHeight="false" outlineLevel="0" collapsed="false">
      <c r="A44" s="26" t="n">
        <v>35</v>
      </c>
      <c r="B44" s="47" t="s">
        <v>72</v>
      </c>
      <c r="C44" s="48" t="s">
        <v>69</v>
      </c>
      <c r="D44" s="29" t="n">
        <v>-11</v>
      </c>
      <c r="E44" s="29" t="n">
        <v>28.57</v>
      </c>
      <c r="F44" s="29" t="n">
        <f aca="false">D44/E44</f>
        <v>-0.385019250962548</v>
      </c>
      <c r="G44" s="29" t="n">
        <v>44</v>
      </c>
      <c r="H44" s="29" t="n">
        <v>28</v>
      </c>
      <c r="I44" s="29" t="n">
        <v>21</v>
      </c>
      <c r="J44" s="29" t="n">
        <f aca="false">(H44/I44)</f>
        <v>1.33333333333333</v>
      </c>
      <c r="K44" s="29" t="n">
        <v>36</v>
      </c>
      <c r="L44" s="29" t="n">
        <v>31</v>
      </c>
      <c r="M44" s="29" t="n">
        <v>47.1</v>
      </c>
      <c r="N44" s="29" t="n">
        <f aca="false">L44/M44</f>
        <v>0.658174097664543</v>
      </c>
      <c r="O44" s="29" t="n">
        <v>23</v>
      </c>
      <c r="P44" s="29" t="n">
        <v>64</v>
      </c>
      <c r="Q44" s="29" t="n">
        <v>33.27</v>
      </c>
      <c r="R44" s="29" t="n">
        <f aca="false">(P44/Q44)</f>
        <v>1.92365494439435</v>
      </c>
      <c r="S44" s="29" t="n">
        <v>36</v>
      </c>
      <c r="T44" s="29" t="n">
        <v>4</v>
      </c>
      <c r="U44" s="29" t="n">
        <v>28.34</v>
      </c>
      <c r="V44" s="29" t="n">
        <f aca="false">(T44/U44)</f>
        <v>0.141143260409315</v>
      </c>
      <c r="W44" s="29" t="n">
        <v>43</v>
      </c>
      <c r="X44" s="29" t="n">
        <f aca="false">F44+J44+N44+R44+V44</f>
        <v>3.67128638483899</v>
      </c>
      <c r="Y44" s="30" t="n">
        <f aca="false">SUM(G44+K44+O44+S44+W44)</f>
        <v>182</v>
      </c>
      <c r="Z44" s="31" t="n">
        <v>41</v>
      </c>
      <c r="AA44" s="23"/>
      <c r="AB44" s="24"/>
      <c r="AC44" s="32"/>
    </row>
    <row r="45" customFormat="false" ht="13.8" hidden="false" customHeight="false" outlineLevel="0" collapsed="false">
      <c r="A45" s="33" t="n">
        <v>36</v>
      </c>
      <c r="B45" s="52" t="s">
        <v>73</v>
      </c>
      <c r="C45" s="53" t="s">
        <v>69</v>
      </c>
      <c r="D45" s="38" t="n">
        <v>55</v>
      </c>
      <c r="E45" s="38" t="n">
        <v>23.75</v>
      </c>
      <c r="F45" s="38" t="n">
        <f aca="false">D45/E45</f>
        <v>2.31578947368421</v>
      </c>
      <c r="G45" s="37" t="n">
        <v>18</v>
      </c>
      <c r="H45" s="38" t="n">
        <v>28</v>
      </c>
      <c r="I45" s="38" t="n">
        <v>15.18</v>
      </c>
      <c r="J45" s="38" t="n">
        <f aca="false">(H45/I45)</f>
        <v>1.84453227931489</v>
      </c>
      <c r="K45" s="37" t="n">
        <v>31</v>
      </c>
      <c r="L45" s="38" t="n">
        <v>17</v>
      </c>
      <c r="M45" s="38" t="n">
        <v>44.61</v>
      </c>
      <c r="N45" s="38" t="n">
        <f aca="false">L45/M45</f>
        <v>0.381080475229769</v>
      </c>
      <c r="O45" s="37" t="n">
        <v>31</v>
      </c>
      <c r="P45" s="38" t="n">
        <v>74</v>
      </c>
      <c r="Q45" s="38" t="n">
        <v>37.62</v>
      </c>
      <c r="R45" s="38" t="n">
        <f aca="false">(P45/Q45)</f>
        <v>1.96703880914407</v>
      </c>
      <c r="S45" s="37" t="n">
        <v>35</v>
      </c>
      <c r="T45" s="38" t="n">
        <v>62</v>
      </c>
      <c r="U45" s="38" t="n">
        <v>42.8</v>
      </c>
      <c r="V45" s="38" t="n">
        <f aca="false">(T45/U45)</f>
        <v>1.44859813084112</v>
      </c>
      <c r="W45" s="37" t="n">
        <v>30</v>
      </c>
      <c r="X45" s="37" t="n">
        <f aca="false">F45+J45+N45+R45+V45</f>
        <v>7.95703916821406</v>
      </c>
      <c r="Y45" s="39" t="n">
        <f aca="false">SUM(G45+K45+O45+S45+W45)</f>
        <v>145</v>
      </c>
      <c r="Z45" s="40" t="n">
        <v>31</v>
      </c>
      <c r="AA45" s="23"/>
      <c r="AB45" s="24"/>
      <c r="AC45" s="56" t="n">
        <v>6</v>
      </c>
    </row>
    <row r="46" customFormat="false" ht="13.8" hidden="false" customHeight="false" outlineLevel="0" collapsed="false">
      <c r="A46" s="43" t="n">
        <v>37</v>
      </c>
      <c r="B46" s="44" t="s">
        <v>74</v>
      </c>
      <c r="C46" s="19" t="s">
        <v>75</v>
      </c>
      <c r="D46" s="20" t="n">
        <v>40</v>
      </c>
      <c r="E46" s="20" t="n">
        <v>23.61</v>
      </c>
      <c r="F46" s="20" t="n">
        <f aca="false">D46/E46</f>
        <v>1.69419737399407</v>
      </c>
      <c r="G46" s="20" t="n">
        <v>29</v>
      </c>
      <c r="H46" s="20" t="n">
        <v>43</v>
      </c>
      <c r="I46" s="20" t="n">
        <v>15.32</v>
      </c>
      <c r="J46" s="20" t="n">
        <f aca="false">(H46/I46)</f>
        <v>2.80678851174935</v>
      </c>
      <c r="K46" s="20" t="n">
        <v>6</v>
      </c>
      <c r="L46" s="20" t="n">
        <v>7</v>
      </c>
      <c r="M46" s="20" t="n">
        <v>45.64</v>
      </c>
      <c r="N46" s="20" t="n">
        <f aca="false">L46/M46</f>
        <v>0.153374233128834</v>
      </c>
      <c r="O46" s="20" t="n">
        <v>35</v>
      </c>
      <c r="P46" s="20" t="n">
        <v>84</v>
      </c>
      <c r="Q46" s="20" t="n">
        <v>33.8</v>
      </c>
      <c r="R46" s="20" t="n">
        <f aca="false">(P46/Q46)</f>
        <v>2.48520710059172</v>
      </c>
      <c r="S46" s="20" t="n">
        <v>20</v>
      </c>
      <c r="T46" s="20" t="n">
        <v>-2</v>
      </c>
      <c r="U46" s="20" t="n">
        <v>38.05</v>
      </c>
      <c r="V46" s="20" t="n">
        <f aca="false">(T46/U46)</f>
        <v>-0.0525624178712221</v>
      </c>
      <c r="W46" s="20" t="n">
        <v>44</v>
      </c>
      <c r="X46" s="20" t="n">
        <f aca="false">F46+J46+N46+R46+V46</f>
        <v>7.08700480159275</v>
      </c>
      <c r="Y46" s="21" t="n">
        <f aca="false">SUM(G46+K46+O46+S46+W46)</f>
        <v>134</v>
      </c>
      <c r="Z46" s="22" t="n">
        <v>27</v>
      </c>
      <c r="AA46" s="23" t="n">
        <f aca="false">Y46+Y47+Y48+Y49</f>
        <v>666</v>
      </c>
      <c r="AB46" s="24" t="s">
        <v>76</v>
      </c>
      <c r="AC46" s="25"/>
    </row>
    <row r="47" customFormat="false" ht="13.8" hidden="false" customHeight="false" outlineLevel="0" collapsed="false">
      <c r="A47" s="46" t="n">
        <v>38</v>
      </c>
      <c r="B47" s="27" t="s">
        <v>77</v>
      </c>
      <c r="C47" s="28" t="s">
        <v>75</v>
      </c>
      <c r="D47" s="29" t="n">
        <v>-24</v>
      </c>
      <c r="E47" s="29" t="n">
        <v>27.45</v>
      </c>
      <c r="F47" s="29" t="n">
        <f aca="false">D47/E47</f>
        <v>-0.87431693989071</v>
      </c>
      <c r="G47" s="29" t="n">
        <v>46</v>
      </c>
      <c r="H47" s="29" t="n">
        <v>39</v>
      </c>
      <c r="I47" s="29" t="n">
        <v>16.04</v>
      </c>
      <c r="J47" s="29" t="n">
        <f aca="false">(H47/I47)</f>
        <v>2.43142144638404</v>
      </c>
      <c r="K47" s="29" t="n">
        <v>15</v>
      </c>
      <c r="L47" s="29" t="n">
        <v>-12</v>
      </c>
      <c r="M47" s="29" t="n">
        <v>56.63</v>
      </c>
      <c r="N47" s="29" t="n">
        <f aca="false">L47/M47</f>
        <v>-0.211901818823945</v>
      </c>
      <c r="O47" s="29" t="n">
        <v>40</v>
      </c>
      <c r="P47" s="29" t="n">
        <v>78</v>
      </c>
      <c r="Q47" s="29" t="n">
        <v>42.82</v>
      </c>
      <c r="R47" s="29" t="n">
        <f aca="false">(P47/Q47)</f>
        <v>1.82157870154134</v>
      </c>
      <c r="S47" s="29" t="n">
        <v>38</v>
      </c>
      <c r="T47" s="29" t="n">
        <v>-10</v>
      </c>
      <c r="U47" s="29" t="n">
        <v>43.01</v>
      </c>
      <c r="V47" s="29" t="n">
        <f aca="false">(T47/U47)</f>
        <v>-0.232504068821204</v>
      </c>
      <c r="W47" s="29" t="n">
        <v>45</v>
      </c>
      <c r="X47" s="29" t="n">
        <f aca="false">F47+J47+N47+R47+V47</f>
        <v>2.93427732038952</v>
      </c>
      <c r="Y47" s="30" t="n">
        <f aca="false">SUM(G47+K47+O47+S47+W47)</f>
        <v>184</v>
      </c>
      <c r="Z47" s="31" t="n">
        <v>42</v>
      </c>
      <c r="AA47" s="23"/>
      <c r="AB47" s="24"/>
      <c r="AC47" s="32"/>
    </row>
    <row r="48" customFormat="false" ht="13.8" hidden="false" customHeight="false" outlineLevel="0" collapsed="false">
      <c r="A48" s="46" t="n">
        <v>39</v>
      </c>
      <c r="B48" s="59" t="s">
        <v>78</v>
      </c>
      <c r="C48" s="60" t="s">
        <v>75</v>
      </c>
      <c r="D48" s="29" t="n">
        <v>30</v>
      </c>
      <c r="E48" s="29" t="n">
        <v>27.57</v>
      </c>
      <c r="F48" s="29" t="n">
        <f aca="false">D48/E48</f>
        <v>1.08813928182807</v>
      </c>
      <c r="G48" s="29" t="n">
        <v>35</v>
      </c>
      <c r="H48" s="29" t="n">
        <v>15</v>
      </c>
      <c r="I48" s="29" t="n">
        <v>16.25</v>
      </c>
      <c r="J48" s="29" t="n">
        <f aca="false">(H48/I48)</f>
        <v>0.923076923076923</v>
      </c>
      <c r="K48" s="29" t="n">
        <v>39</v>
      </c>
      <c r="L48" s="29" t="n">
        <v>-16</v>
      </c>
      <c r="M48" s="29" t="n">
        <v>49.45</v>
      </c>
      <c r="N48" s="29" t="n">
        <f aca="false">L48/M48</f>
        <v>-0.323559150657229</v>
      </c>
      <c r="O48" s="29" t="n">
        <v>42</v>
      </c>
      <c r="P48" s="29" t="n">
        <v>38</v>
      </c>
      <c r="Q48" s="29" t="n">
        <v>36.23</v>
      </c>
      <c r="R48" s="29" t="n">
        <f aca="false">(P48/Q48)</f>
        <v>1.0488545404361</v>
      </c>
      <c r="S48" s="29" t="n">
        <v>44</v>
      </c>
      <c r="T48" s="29" t="n">
        <v>15</v>
      </c>
      <c r="U48" s="29" t="n">
        <v>44.54</v>
      </c>
      <c r="V48" s="29" t="n">
        <f aca="false">(T48/U48)</f>
        <v>0.336775931746745</v>
      </c>
      <c r="W48" s="29" t="n">
        <v>42</v>
      </c>
      <c r="X48" s="29" t="n">
        <f aca="false">F48+J48+N48+R48+V48</f>
        <v>3.07328752643061</v>
      </c>
      <c r="Y48" s="61" t="n">
        <f aca="false">SUM(G48+K48+O48+S48+W48)</f>
        <v>202</v>
      </c>
      <c r="Z48" s="31" t="n">
        <v>45</v>
      </c>
      <c r="AA48" s="23"/>
      <c r="AB48" s="24"/>
      <c r="AC48" s="32"/>
    </row>
    <row r="49" customFormat="false" ht="13.8" hidden="false" customHeight="false" outlineLevel="0" collapsed="false">
      <c r="A49" s="51" t="n">
        <v>40</v>
      </c>
      <c r="B49" s="34" t="s">
        <v>79</v>
      </c>
      <c r="C49" s="35" t="s">
        <v>75</v>
      </c>
      <c r="D49" s="38" t="n">
        <v>55</v>
      </c>
      <c r="E49" s="38" t="n">
        <v>31.56</v>
      </c>
      <c r="F49" s="38" t="n">
        <f aca="false">D49/E49</f>
        <v>1.74271229404309</v>
      </c>
      <c r="G49" s="37" t="n">
        <v>28</v>
      </c>
      <c r="H49" s="38" t="n">
        <v>41</v>
      </c>
      <c r="I49" s="38" t="n">
        <v>18.1</v>
      </c>
      <c r="J49" s="38" t="n">
        <f aca="false">(H49/I49)</f>
        <v>2.26519337016575</v>
      </c>
      <c r="K49" s="37" t="n">
        <v>16</v>
      </c>
      <c r="L49" s="38" t="n">
        <v>5</v>
      </c>
      <c r="M49" s="38" t="n">
        <v>51.19</v>
      </c>
      <c r="N49" s="38" t="n">
        <f aca="false">L49/M49</f>
        <v>0.0976753272123462</v>
      </c>
      <c r="O49" s="37" t="n">
        <v>36</v>
      </c>
      <c r="P49" s="38" t="n">
        <v>57</v>
      </c>
      <c r="Q49" s="38" t="n">
        <v>49.33</v>
      </c>
      <c r="R49" s="38" t="n">
        <f aca="false">(P49/Q49)</f>
        <v>1.15548347861342</v>
      </c>
      <c r="S49" s="37" t="n">
        <v>42</v>
      </c>
      <c r="T49" s="38" t="n">
        <v>58</v>
      </c>
      <c r="U49" s="38" t="n">
        <v>34.33</v>
      </c>
      <c r="V49" s="38" t="n">
        <f aca="false">(T49/U49)</f>
        <v>1.68948441596272</v>
      </c>
      <c r="W49" s="37" t="n">
        <v>24</v>
      </c>
      <c r="X49" s="37" t="n">
        <f aca="false">F49+J49+N49+R49+V49</f>
        <v>6.95054888599732</v>
      </c>
      <c r="Y49" s="39" t="n">
        <f aca="false">SUM(G49+K49+O49+S49+W49)</f>
        <v>146</v>
      </c>
      <c r="Z49" s="40" t="n">
        <v>32</v>
      </c>
      <c r="AA49" s="23"/>
      <c r="AB49" s="24"/>
      <c r="AC49" s="56" t="n">
        <v>7</v>
      </c>
    </row>
    <row r="50" customFormat="false" ht="13.8" hidden="false" customHeight="false" outlineLevel="0" collapsed="false">
      <c r="A50" s="17" t="n">
        <v>41</v>
      </c>
      <c r="B50" s="44" t="s">
        <v>80</v>
      </c>
      <c r="C50" s="45" t="s">
        <v>81</v>
      </c>
      <c r="D50" s="20" t="n">
        <v>51</v>
      </c>
      <c r="E50" s="20" t="n">
        <v>15.25</v>
      </c>
      <c r="F50" s="20" t="n">
        <f aca="false">D50/E50</f>
        <v>3.34426229508197</v>
      </c>
      <c r="G50" s="20" t="n">
        <v>3</v>
      </c>
      <c r="H50" s="20" t="n">
        <v>43</v>
      </c>
      <c r="I50" s="20" t="n">
        <v>9.09</v>
      </c>
      <c r="J50" s="20" t="n">
        <f aca="false">(H50/I50)</f>
        <v>4.73047304730473</v>
      </c>
      <c r="K50" s="20" t="n">
        <v>1</v>
      </c>
      <c r="L50" s="20" t="n">
        <v>51</v>
      </c>
      <c r="M50" s="20" t="n">
        <v>23.43</v>
      </c>
      <c r="N50" s="20" t="n">
        <f aca="false">L50/M50</f>
        <v>2.17669654289373</v>
      </c>
      <c r="O50" s="20" t="n">
        <v>2</v>
      </c>
      <c r="P50" s="20" t="n">
        <v>84</v>
      </c>
      <c r="Q50" s="20" t="n">
        <v>18.29</v>
      </c>
      <c r="R50" s="20" t="n">
        <f aca="false">(P50/Q50)</f>
        <v>4.59267359212685</v>
      </c>
      <c r="S50" s="20" t="n">
        <v>1</v>
      </c>
      <c r="T50" s="20" t="n">
        <v>70</v>
      </c>
      <c r="U50" s="20" t="n">
        <v>19.45</v>
      </c>
      <c r="V50" s="20" t="n">
        <f aca="false">(T50/U50)</f>
        <v>3.59897172236504</v>
      </c>
      <c r="W50" s="20" t="n">
        <v>2</v>
      </c>
      <c r="X50" s="20" t="n">
        <f aca="false">F50+J50+N50+R50+V50</f>
        <v>18.4430771997723</v>
      </c>
      <c r="Y50" s="21" t="n">
        <f aca="false">SUM(G50+K50+O50+S50+W50)</f>
        <v>9</v>
      </c>
      <c r="Z50" s="22" t="n">
        <v>1</v>
      </c>
      <c r="AA50" s="23" t="n">
        <f aca="false">Y50+Y51+Y52+Y53</f>
        <v>222</v>
      </c>
      <c r="AB50" s="24" t="s">
        <v>82</v>
      </c>
      <c r="AC50" s="25"/>
    </row>
    <row r="51" customFormat="false" ht="13.8" hidden="false" customHeight="false" outlineLevel="0" collapsed="false">
      <c r="A51" s="26" t="n">
        <v>42</v>
      </c>
      <c r="B51" s="47" t="s">
        <v>83</v>
      </c>
      <c r="C51" s="48" t="s">
        <v>81</v>
      </c>
      <c r="D51" s="29" t="n">
        <v>49</v>
      </c>
      <c r="E51" s="29" t="n">
        <v>18.69</v>
      </c>
      <c r="F51" s="29" t="n">
        <f aca="false">D51/E51</f>
        <v>2.62172284644195</v>
      </c>
      <c r="G51" s="29" t="n">
        <v>11</v>
      </c>
      <c r="H51" s="29" t="n">
        <v>35</v>
      </c>
      <c r="I51" s="29" t="n">
        <v>13.84</v>
      </c>
      <c r="J51" s="29" t="n">
        <f aca="false">(H51/I51)</f>
        <v>2.52890173410405</v>
      </c>
      <c r="K51" s="29" t="n">
        <v>12</v>
      </c>
      <c r="L51" s="29" t="n">
        <v>-6</v>
      </c>
      <c r="M51" s="29" t="n">
        <v>37.42</v>
      </c>
      <c r="N51" s="29" t="n">
        <f aca="false">L51/M51</f>
        <v>-0.160342063067878</v>
      </c>
      <c r="O51" s="29" t="n">
        <v>39</v>
      </c>
      <c r="P51" s="29" t="n">
        <v>86</v>
      </c>
      <c r="Q51" s="29" t="n">
        <v>28.67</v>
      </c>
      <c r="R51" s="29" t="n">
        <f aca="false">(P51/Q51)</f>
        <v>2.99965120334845</v>
      </c>
      <c r="S51" s="29" t="n">
        <v>8</v>
      </c>
      <c r="T51" s="29" t="n">
        <v>28</v>
      </c>
      <c r="U51" s="29" t="n">
        <v>20.57</v>
      </c>
      <c r="V51" s="29" t="n">
        <f aca="false">(T51/U51)</f>
        <v>1.36120563928051</v>
      </c>
      <c r="W51" s="29" t="n">
        <v>32</v>
      </c>
      <c r="X51" s="29" t="n">
        <f aca="false">F51+J51+N51+R51+V51</f>
        <v>9.35113936010707</v>
      </c>
      <c r="Y51" s="30" t="n">
        <f aca="false">SUM(G51+K51+O51+S51+W51)</f>
        <v>102</v>
      </c>
      <c r="Z51" s="31" t="n">
        <v>18</v>
      </c>
      <c r="AA51" s="23"/>
      <c r="AB51" s="24"/>
      <c r="AC51" s="32"/>
    </row>
    <row r="52" customFormat="false" ht="13.8" hidden="false" customHeight="false" outlineLevel="0" collapsed="false">
      <c r="A52" s="26" t="n">
        <v>43</v>
      </c>
      <c r="B52" s="47" t="s">
        <v>84</v>
      </c>
      <c r="C52" s="48" t="s">
        <v>81</v>
      </c>
      <c r="D52" s="29" t="n">
        <v>51</v>
      </c>
      <c r="E52" s="29" t="n">
        <v>17.73</v>
      </c>
      <c r="F52" s="29" t="n">
        <f aca="false">D52/E52</f>
        <v>2.87648054145516</v>
      </c>
      <c r="G52" s="29" t="n">
        <v>8</v>
      </c>
      <c r="H52" s="29" t="n">
        <v>41</v>
      </c>
      <c r="I52" s="29" t="n">
        <v>14.76</v>
      </c>
      <c r="J52" s="29" t="n">
        <f aca="false">(H52/I52)</f>
        <v>2.77777777777778</v>
      </c>
      <c r="K52" s="29" t="n">
        <v>7</v>
      </c>
      <c r="L52" s="29" t="n">
        <v>57</v>
      </c>
      <c r="M52" s="29" t="n">
        <v>32.05</v>
      </c>
      <c r="N52" s="29" t="n">
        <f aca="false">L52/M52</f>
        <v>1.77847113884555</v>
      </c>
      <c r="O52" s="29" t="n">
        <v>4</v>
      </c>
      <c r="P52" s="29" t="n">
        <v>86</v>
      </c>
      <c r="Q52" s="29" t="n">
        <v>25.22</v>
      </c>
      <c r="R52" s="29" t="n">
        <f aca="false">(P52/Q52)</f>
        <v>3.40999206978588</v>
      </c>
      <c r="S52" s="29" t="n">
        <v>5</v>
      </c>
      <c r="T52" s="29" t="n">
        <v>66</v>
      </c>
      <c r="U52" s="29" t="n">
        <v>22.35</v>
      </c>
      <c r="V52" s="29" t="n">
        <f aca="false">(T52/U52)</f>
        <v>2.95302013422819</v>
      </c>
      <c r="W52" s="29" t="n">
        <v>4</v>
      </c>
      <c r="X52" s="29" t="n">
        <f aca="false">F52+J52+N52+R52+V52</f>
        <v>13.7957416620926</v>
      </c>
      <c r="Y52" s="30" t="n">
        <f aca="false">SUM(G52+K52+O52+S52+W52)</f>
        <v>28</v>
      </c>
      <c r="Z52" s="31" t="n">
        <v>4</v>
      </c>
      <c r="AA52" s="23"/>
      <c r="AB52" s="24"/>
      <c r="AC52" s="32"/>
    </row>
    <row r="53" customFormat="false" ht="13.8" hidden="false" customHeight="false" outlineLevel="0" collapsed="false">
      <c r="A53" s="33" t="n">
        <v>44</v>
      </c>
      <c r="B53" s="52" t="s">
        <v>85</v>
      </c>
      <c r="C53" s="53" t="s">
        <v>81</v>
      </c>
      <c r="D53" s="38" t="n">
        <v>55</v>
      </c>
      <c r="E53" s="38" t="n">
        <v>21</v>
      </c>
      <c r="F53" s="38" t="n">
        <f aca="false">D53/E53</f>
        <v>2.61904761904762</v>
      </c>
      <c r="G53" s="37" t="n">
        <v>12</v>
      </c>
      <c r="H53" s="38" t="n">
        <v>45</v>
      </c>
      <c r="I53" s="38" t="n">
        <v>16.97</v>
      </c>
      <c r="J53" s="38" t="n">
        <f aca="false">(H53/I53)</f>
        <v>2.65173836181497</v>
      </c>
      <c r="K53" s="37" t="n">
        <v>8</v>
      </c>
      <c r="L53" s="38" t="n">
        <v>42</v>
      </c>
      <c r="M53" s="38" t="n">
        <v>52.18</v>
      </c>
      <c r="N53" s="38" t="n">
        <f aca="false">L53/M53</f>
        <v>0.804906094289</v>
      </c>
      <c r="O53" s="37" t="n">
        <v>20</v>
      </c>
      <c r="P53" s="38" t="n">
        <v>80</v>
      </c>
      <c r="Q53" s="38" t="n">
        <v>38.15</v>
      </c>
      <c r="R53" s="38" t="n">
        <f aca="false">(P53/Q53)</f>
        <v>2.09698558322412</v>
      </c>
      <c r="S53" s="37" t="n">
        <v>29</v>
      </c>
      <c r="T53" s="38" t="n">
        <v>64</v>
      </c>
      <c r="U53" s="38" t="n">
        <v>31.3</v>
      </c>
      <c r="V53" s="38" t="n">
        <f aca="false">(T53/U53)</f>
        <v>2.04472843450479</v>
      </c>
      <c r="W53" s="37" t="n">
        <v>14</v>
      </c>
      <c r="X53" s="37" t="n">
        <f aca="false">F53+J53+N53+R53+V53</f>
        <v>10.2174060928805</v>
      </c>
      <c r="Y53" s="39" t="n">
        <f aca="false">SUM(G53+K53+O53+S53+W53)</f>
        <v>83</v>
      </c>
      <c r="Z53" s="40" t="n">
        <v>12</v>
      </c>
      <c r="AA53" s="23"/>
      <c r="AB53" s="24"/>
      <c r="AC53" s="56" t="n">
        <v>2</v>
      </c>
    </row>
    <row r="54" customFormat="false" ht="13.8" hidden="false" customHeight="false" outlineLevel="0" collapsed="false">
      <c r="A54" s="43" t="n">
        <v>46</v>
      </c>
      <c r="B54" s="44" t="s">
        <v>86</v>
      </c>
      <c r="C54" s="62" t="s">
        <v>87</v>
      </c>
      <c r="D54" s="20" t="n">
        <v>41</v>
      </c>
      <c r="E54" s="20" t="n">
        <v>29.24</v>
      </c>
      <c r="F54" s="20" t="n">
        <f aca="false">D54/E54</f>
        <v>1.40218878248974</v>
      </c>
      <c r="G54" s="20" t="n">
        <v>32</v>
      </c>
      <c r="H54" s="20" t="n">
        <v>16</v>
      </c>
      <c r="I54" s="20" t="n">
        <v>13.58</v>
      </c>
      <c r="J54" s="20" t="n">
        <f aca="false">(H54/I54)</f>
        <v>1.17820324005891</v>
      </c>
      <c r="K54" s="20" t="n">
        <v>38</v>
      </c>
      <c r="L54" s="20" t="n">
        <v>0</v>
      </c>
      <c r="M54" s="20" t="n">
        <v>1</v>
      </c>
      <c r="N54" s="20" t="n">
        <f aca="false">L54/M54</f>
        <v>0</v>
      </c>
      <c r="O54" s="20" t="n">
        <v>37</v>
      </c>
      <c r="P54" s="20" t="n">
        <v>37</v>
      </c>
      <c r="Q54" s="20" t="n">
        <v>37.98</v>
      </c>
      <c r="R54" s="20" t="n">
        <f aca="false">(P54/Q54)</f>
        <v>0.974196945760927</v>
      </c>
      <c r="S54" s="20" t="n">
        <v>45</v>
      </c>
      <c r="T54" s="20" t="n">
        <v>58</v>
      </c>
      <c r="U54" s="20" t="n">
        <v>52.15</v>
      </c>
      <c r="V54" s="20" t="n">
        <f aca="false">(T54/U54)</f>
        <v>1.11217641418984</v>
      </c>
      <c r="W54" s="20" t="n">
        <v>34</v>
      </c>
      <c r="X54" s="20" t="n">
        <f aca="false">F54+J54+N54+R54+V54</f>
        <v>4.66676538249941</v>
      </c>
      <c r="Y54" s="21" t="n">
        <f aca="false">SUM(G54+K54+O54+S54+W54)</f>
        <v>186</v>
      </c>
      <c r="Z54" s="22" t="n">
        <v>43</v>
      </c>
      <c r="AA54" s="63" t="n">
        <f aca="false">SUM(Y54:Y56)+221</f>
        <v>715</v>
      </c>
      <c r="AB54" s="24" t="s">
        <v>88</v>
      </c>
      <c r="AC54" s="25"/>
    </row>
    <row r="55" customFormat="false" ht="13.8" hidden="false" customHeight="false" outlineLevel="0" collapsed="false">
      <c r="A55" s="46" t="n">
        <v>47</v>
      </c>
      <c r="B55" s="47" t="s">
        <v>89</v>
      </c>
      <c r="C55" s="64" t="s">
        <v>87</v>
      </c>
      <c r="D55" s="29" t="n">
        <v>38</v>
      </c>
      <c r="E55" s="29" t="n">
        <v>59.77</v>
      </c>
      <c r="F55" s="29" t="n">
        <f aca="false">D55/E55</f>
        <v>0.635770453404718</v>
      </c>
      <c r="G55" s="29" t="n">
        <v>43</v>
      </c>
      <c r="H55" s="29" t="n">
        <v>41</v>
      </c>
      <c r="I55" s="29" t="n">
        <v>23.26</v>
      </c>
      <c r="J55" s="29" t="n">
        <f aca="false">(H55/I55)</f>
        <v>1.76268271711092</v>
      </c>
      <c r="K55" s="29" t="n">
        <v>34</v>
      </c>
      <c r="L55" s="29" t="n">
        <v>42</v>
      </c>
      <c r="M55" s="29" t="n">
        <v>53.63</v>
      </c>
      <c r="N55" s="29" t="n">
        <f aca="false">L55/M55</f>
        <v>0.783143762819318</v>
      </c>
      <c r="O55" s="29" t="n">
        <v>21</v>
      </c>
      <c r="P55" s="29" t="n">
        <v>88</v>
      </c>
      <c r="Q55" s="29" t="n">
        <v>36.66</v>
      </c>
      <c r="R55" s="29" t="n">
        <f aca="false">(P55/Q55)</f>
        <v>2.40043644298963</v>
      </c>
      <c r="S55" s="29" t="n">
        <v>23</v>
      </c>
      <c r="T55" s="29" t="n">
        <v>68</v>
      </c>
      <c r="U55" s="29" t="n">
        <v>34.32</v>
      </c>
      <c r="V55" s="29" t="n">
        <f aca="false">(T55/U55)</f>
        <v>1.98135198135198</v>
      </c>
      <c r="W55" s="29" t="n">
        <v>17</v>
      </c>
      <c r="X55" s="29" t="n">
        <f aca="false">F55+J55+N55+R55+V55</f>
        <v>7.56338535767657</v>
      </c>
      <c r="Y55" s="30" t="n">
        <f aca="false">SUM(G55+K55+O55+S55+W55)</f>
        <v>138</v>
      </c>
      <c r="Z55" s="31" t="n">
        <v>30</v>
      </c>
      <c r="AA55" s="63"/>
      <c r="AB55" s="24"/>
      <c r="AC55" s="32"/>
    </row>
    <row r="56" s="42" customFormat="true" ht="13.8" hidden="false" customHeight="false" outlineLevel="0" collapsed="false">
      <c r="A56" s="51" t="n">
        <v>48</v>
      </c>
      <c r="B56" s="52" t="s">
        <v>90</v>
      </c>
      <c r="C56" s="65" t="s">
        <v>87</v>
      </c>
      <c r="D56" s="36" t="n">
        <v>55</v>
      </c>
      <c r="E56" s="36" t="n">
        <v>30.41</v>
      </c>
      <c r="F56" s="36" t="n">
        <f aca="false">D56/E56</f>
        <v>1.80861558697797</v>
      </c>
      <c r="G56" s="37" t="n">
        <v>27</v>
      </c>
      <c r="H56" s="36" t="n">
        <v>15</v>
      </c>
      <c r="I56" s="36" t="n">
        <v>21.46</v>
      </c>
      <c r="J56" s="38" t="n">
        <f aca="false">(H56/I56)</f>
        <v>0.698974836905871</v>
      </c>
      <c r="K56" s="37" t="n">
        <v>44</v>
      </c>
      <c r="L56" s="36" t="n">
        <v>22</v>
      </c>
      <c r="M56" s="36" t="n">
        <v>45.54</v>
      </c>
      <c r="N56" s="36" t="n">
        <f aca="false">L56/M56</f>
        <v>0.483091787439614</v>
      </c>
      <c r="O56" s="37" t="n">
        <v>28</v>
      </c>
      <c r="P56" s="36" t="n">
        <v>78</v>
      </c>
      <c r="Q56" s="36" t="n">
        <v>37.41</v>
      </c>
      <c r="R56" s="38" t="n">
        <f aca="false">(P56/Q56)</f>
        <v>2.0850040096231</v>
      </c>
      <c r="S56" s="37" t="n">
        <v>31</v>
      </c>
      <c r="T56" s="36" t="n">
        <v>34</v>
      </c>
      <c r="U56" s="36" t="n">
        <v>40.98</v>
      </c>
      <c r="V56" s="38" t="n">
        <f aca="false">(T56/U56)</f>
        <v>0.829673011224988</v>
      </c>
      <c r="W56" s="37" t="n">
        <v>40</v>
      </c>
      <c r="X56" s="37" t="n">
        <f aca="false">F56+J56+N56+R56+V56</f>
        <v>5.90535923217154</v>
      </c>
      <c r="Y56" s="39" t="n">
        <f aca="false">SUM(G56+K56+O56+S56+W56)</f>
        <v>170</v>
      </c>
      <c r="Z56" s="40" t="n">
        <v>40</v>
      </c>
      <c r="AA56" s="63"/>
      <c r="AB56" s="24"/>
      <c r="AC56" s="41" t="n">
        <v>9</v>
      </c>
    </row>
    <row r="57" customFormat="false" ht="14.5" hidden="false" customHeight="false" outlineLevel="0" collapsed="false">
      <c r="A57" s="66"/>
      <c r="X57" s="67"/>
      <c r="Y57" s="68"/>
    </row>
    <row r="58" customFormat="false" ht="14.5" hidden="false" customHeight="false" outlineLevel="0" collapsed="false">
      <c r="B58" s="69"/>
      <c r="C58" s="70" t="s">
        <v>91</v>
      </c>
    </row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5.5" hidden="false" customHeight="false" outlineLevel="0" collapsed="false">
      <c r="A61" s="71"/>
      <c r="B61" s="72" t="s">
        <v>92</v>
      </c>
      <c r="Z61" s="0" t="s">
        <v>93</v>
      </c>
    </row>
    <row r="62" customFormat="false" ht="14.5" hidden="false" customHeight="false" outlineLevel="0" collapsed="false">
      <c r="A62" s="71"/>
      <c r="B62" s="71"/>
    </row>
    <row r="63" customFormat="false" ht="14.5" hidden="false" customHeight="false" outlineLevel="0" collapsed="false">
      <c r="D63" s="0" t="s">
        <v>94</v>
      </c>
    </row>
  </sheetData>
  <mergeCells count="40">
    <mergeCell ref="A2:X2"/>
    <mergeCell ref="A3:X3"/>
    <mergeCell ref="A9:A10"/>
    <mergeCell ref="B9:B10"/>
    <mergeCell ref="C9:C10"/>
    <mergeCell ref="D9:G9"/>
    <mergeCell ref="H9:K9"/>
    <mergeCell ref="L9:O9"/>
    <mergeCell ref="P9:S9"/>
    <mergeCell ref="T9:W9"/>
    <mergeCell ref="X9:X10"/>
    <mergeCell ref="Y9:Y10"/>
    <mergeCell ref="Z9:Z10"/>
    <mergeCell ref="AA9:AA10"/>
    <mergeCell ref="AB9:AB10"/>
    <mergeCell ref="AC9:AC10"/>
    <mergeCell ref="AA11:AA14"/>
    <mergeCell ref="AB11:AB14"/>
    <mergeCell ref="AA15:AA18"/>
    <mergeCell ref="AB15:AB18"/>
    <mergeCell ref="AA19:AA22"/>
    <mergeCell ref="AB19:AB22"/>
    <mergeCell ref="AA23:AA26"/>
    <mergeCell ref="AB23:AB26"/>
    <mergeCell ref="AA27:AA29"/>
    <mergeCell ref="AB27:AB29"/>
    <mergeCell ref="AA30:AA33"/>
    <mergeCell ref="AB30:AB33"/>
    <mergeCell ref="AA34:AA37"/>
    <mergeCell ref="AB34:AB37"/>
    <mergeCell ref="AA38:AA41"/>
    <mergeCell ref="AB38:AB41"/>
    <mergeCell ref="AA42:AA45"/>
    <mergeCell ref="AB42:AB45"/>
    <mergeCell ref="AA46:AA49"/>
    <mergeCell ref="AB46:AB49"/>
    <mergeCell ref="AA50:AA53"/>
    <mergeCell ref="AB50:AB53"/>
    <mergeCell ref="AA54:AA56"/>
    <mergeCell ref="AB54:AB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false" showOutlineSymbols="true" defaultGridColor="true" view="normal" topLeftCell="A6" colorId="64" zoomScale="85" zoomScaleNormal="85" zoomScalePageLayoutView="100" workbookViewId="0">
      <selection pane="topLeft" activeCell="J7" activeCellId="0" sqref="J7"/>
    </sheetView>
  </sheetViews>
  <sheetFormatPr defaultColWidth="8.7421875" defaultRowHeight="14.5" zeroHeight="false" outlineLevelRow="0" outlineLevelCol="0"/>
  <cols>
    <col collapsed="false" customWidth="true" hidden="false" outlineLevel="0" max="1" min="1" style="73" width="21.29"/>
    <col collapsed="false" customWidth="false" hidden="false" outlineLevel="0" max="3" min="2" style="1" width="8.72"/>
    <col collapsed="false" customWidth="false" hidden="false" outlineLevel="0" max="7" min="6" style="1" width="8.72"/>
    <col collapsed="false" customWidth="true" hidden="false" outlineLevel="0" max="9" min="9" style="1" width="7.91"/>
    <col collapsed="false" customWidth="true" hidden="false" outlineLevel="0" max="10" min="10" style="1" width="10.62"/>
    <col collapsed="false" customWidth="false" hidden="false" outlineLevel="0" max="11" min="11" style="1" width="8.72"/>
    <col collapsed="false" customWidth="false" hidden="false" outlineLevel="0" max="15" min="14" style="74" width="8.72"/>
    <col collapsed="false" customWidth="true" hidden="false" outlineLevel="0" max="22" min="22" style="1" width="10.46"/>
    <col collapsed="false" customWidth="true" hidden="false" outlineLevel="0" max="23" min="23" style="0" width="11.64"/>
  </cols>
  <sheetData>
    <row r="1" customFormat="false" ht="14.5" hidden="false" customHeight="false" outlineLevel="0" collapsed="false">
      <c r="W1" s="2"/>
      <c r="X1" s="2"/>
    </row>
    <row r="2" customFormat="false" ht="18.5" hidden="false" customHeight="false" outlineLevel="0" collapsed="false">
      <c r="A2" s="75"/>
      <c r="B2" s="75"/>
      <c r="C2" s="75"/>
      <c r="D2" s="75"/>
      <c r="E2" s="75"/>
      <c r="F2" s="75"/>
      <c r="G2" s="75"/>
      <c r="H2" s="75"/>
      <c r="I2" s="76"/>
      <c r="J2" s="76"/>
      <c r="K2" s="76"/>
      <c r="L2" s="76"/>
      <c r="M2" s="76"/>
      <c r="N2" s="77"/>
      <c r="O2" s="77"/>
      <c r="P2" s="76"/>
      <c r="Q2" s="76"/>
      <c r="R2" s="76"/>
      <c r="S2" s="76"/>
      <c r="T2" s="76"/>
      <c r="U2" s="76"/>
      <c r="W2" s="2"/>
      <c r="X2" s="2"/>
    </row>
    <row r="3" customFormat="false" ht="18.5" hidden="false" customHeight="false" outlineLevel="0" collapsed="false">
      <c r="A3" s="3" t="s">
        <v>95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8.5" hidden="false" customHeight="false" outlineLevel="0" collapsed="false">
      <c r="A4" s="4" t="n">
        <v>44721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customFormat="false" ht="14.5" hidden="false" customHeight="false" outlineLevel="0" collapsed="false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80"/>
      <c r="O5" s="80"/>
      <c r="P5" s="79"/>
      <c r="Q5" s="79"/>
      <c r="R5" s="79"/>
      <c r="S5" s="79"/>
      <c r="T5" s="79"/>
      <c r="U5" s="79"/>
      <c r="V5" s="79"/>
      <c r="W5" s="2"/>
      <c r="X5" s="2"/>
    </row>
    <row r="6" customFormat="false" ht="18.5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6" t="s">
        <v>96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2"/>
      <c r="Z6" s="2"/>
      <c r="AB6" s="2"/>
    </row>
    <row r="7" customFormat="false" ht="13.8" hidden="false" customHeight="false" outlineLevel="0" collapsed="false">
      <c r="A7" s="5"/>
      <c r="B7" s="5"/>
      <c r="C7" s="5"/>
      <c r="D7" s="5"/>
      <c r="E7" s="5"/>
      <c r="F7" s="5"/>
      <c r="G7" s="5"/>
      <c r="H7" s="5"/>
      <c r="I7" s="5"/>
      <c r="J7" s="7" t="n">
        <v>44721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2"/>
      <c r="Z7" s="2"/>
      <c r="AB7" s="2"/>
    </row>
    <row r="8" customFormat="false" ht="18.55" hidden="false" customHeight="false" outlineLevel="0" collapsed="false">
      <c r="A8" s="5"/>
      <c r="B8" s="5"/>
      <c r="C8" s="5"/>
      <c r="D8" s="5"/>
      <c r="E8" s="5"/>
      <c r="F8" s="5"/>
      <c r="G8" s="5"/>
      <c r="H8" s="5"/>
      <c r="I8" s="5"/>
      <c r="J8" s="6" t="s">
        <v>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2"/>
      <c r="Z8" s="2"/>
      <c r="AB8" s="2"/>
    </row>
    <row r="9" customFormat="false" ht="13.8" hidden="false" customHeight="false" outlineLevel="0" collapsed="false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80"/>
      <c r="O9" s="80"/>
      <c r="P9" s="79"/>
      <c r="Q9" s="79"/>
      <c r="R9" s="79"/>
      <c r="S9" s="79"/>
      <c r="T9" s="79"/>
      <c r="U9" s="79"/>
      <c r="V9" s="79"/>
      <c r="W9" s="2"/>
      <c r="X9" s="2"/>
    </row>
    <row r="10" customFormat="false" ht="15" hidden="false" customHeight="true" outlineLevel="0" collapsed="false">
      <c r="A10" s="81"/>
      <c r="B10" s="82" t="s">
        <v>6</v>
      </c>
      <c r="C10" s="82"/>
      <c r="D10" s="82"/>
      <c r="E10" s="82"/>
      <c r="F10" s="82" t="s">
        <v>7</v>
      </c>
      <c r="G10" s="82"/>
      <c r="H10" s="82"/>
      <c r="I10" s="82"/>
      <c r="J10" s="82" t="s">
        <v>8</v>
      </c>
      <c r="K10" s="82"/>
      <c r="L10" s="82"/>
      <c r="M10" s="82"/>
      <c r="N10" s="82" t="s">
        <v>9</v>
      </c>
      <c r="O10" s="82"/>
      <c r="P10" s="82"/>
      <c r="Q10" s="82"/>
      <c r="R10" s="82" t="s">
        <v>10</v>
      </c>
      <c r="S10" s="82"/>
      <c r="T10" s="82"/>
      <c r="U10" s="82"/>
      <c r="V10" s="83" t="s">
        <v>97</v>
      </c>
      <c r="W10" s="84" t="s">
        <v>98</v>
      </c>
      <c r="X10" s="85"/>
    </row>
    <row r="11" customFormat="false" ht="15" hidden="false" customHeight="false" outlineLevel="0" collapsed="false">
      <c r="A11" s="81" t="s">
        <v>4</v>
      </c>
      <c r="B11" s="86" t="s">
        <v>17</v>
      </c>
      <c r="C11" s="87" t="s">
        <v>18</v>
      </c>
      <c r="D11" s="88" t="s">
        <v>19</v>
      </c>
      <c r="E11" s="89" t="s">
        <v>20</v>
      </c>
      <c r="F11" s="90" t="s">
        <v>17</v>
      </c>
      <c r="G11" s="87" t="s">
        <v>18</v>
      </c>
      <c r="H11" s="88" t="s">
        <v>19</v>
      </c>
      <c r="I11" s="89" t="s">
        <v>20</v>
      </c>
      <c r="J11" s="91" t="s">
        <v>17</v>
      </c>
      <c r="K11" s="92" t="s">
        <v>18</v>
      </c>
      <c r="L11" s="93" t="s">
        <v>19</v>
      </c>
      <c r="M11" s="94" t="s">
        <v>20</v>
      </c>
      <c r="N11" s="95" t="s">
        <v>17</v>
      </c>
      <c r="O11" s="96" t="s">
        <v>18</v>
      </c>
      <c r="P11" s="88" t="s">
        <v>19</v>
      </c>
      <c r="Q11" s="89" t="s">
        <v>20</v>
      </c>
      <c r="R11" s="91" t="s">
        <v>17</v>
      </c>
      <c r="S11" s="92" t="s">
        <v>18</v>
      </c>
      <c r="T11" s="93" t="s">
        <v>19</v>
      </c>
      <c r="U11" s="94" t="s">
        <v>20</v>
      </c>
      <c r="V11" s="97" t="s">
        <v>99</v>
      </c>
      <c r="W11" s="98" t="s">
        <v>100</v>
      </c>
      <c r="X11" s="85" t="s">
        <v>101</v>
      </c>
    </row>
    <row r="12" customFormat="false" ht="13.8" hidden="false" customHeight="false" outlineLevel="0" collapsed="false">
      <c r="A12" s="99" t="s">
        <v>102</v>
      </c>
      <c r="B12" s="100" t="n">
        <v>47</v>
      </c>
      <c r="C12" s="100" t="n">
        <v>10.18</v>
      </c>
      <c r="D12" s="29" t="n">
        <f aca="false">B12/C12</f>
        <v>4.61689587426326</v>
      </c>
      <c r="E12" s="100" t="n">
        <v>1</v>
      </c>
      <c r="F12" s="100" t="n">
        <v>39</v>
      </c>
      <c r="G12" s="100" t="n">
        <v>9.49</v>
      </c>
      <c r="H12" s="29" t="n">
        <f aca="false">(F12/G12)</f>
        <v>4.10958904109589</v>
      </c>
      <c r="I12" s="100" t="n">
        <v>2</v>
      </c>
      <c r="J12" s="100" t="n">
        <v>44</v>
      </c>
      <c r="K12" s="100" t="n">
        <v>24.7</v>
      </c>
      <c r="L12" s="29" t="n">
        <f aca="false">J12/K12</f>
        <v>1.78137651821862</v>
      </c>
      <c r="M12" s="100" t="n">
        <v>5</v>
      </c>
      <c r="N12" s="101" t="n">
        <v>82</v>
      </c>
      <c r="O12" s="101" t="n">
        <v>16.52</v>
      </c>
      <c r="P12" s="29" t="n">
        <f aca="false">(N12/O12)</f>
        <v>4.9636803874092</v>
      </c>
      <c r="Q12" s="100" t="n">
        <v>1</v>
      </c>
      <c r="R12" s="100" t="n">
        <v>68</v>
      </c>
      <c r="S12" s="100" t="n">
        <v>16.14</v>
      </c>
      <c r="T12" s="29" t="n">
        <f aca="false">R12/S12</f>
        <v>4.21313506815366</v>
      </c>
      <c r="U12" s="100" t="n">
        <v>1</v>
      </c>
      <c r="V12" s="100" t="n">
        <f aca="false">SUM(D12+H12+L12+P12+T12)</f>
        <v>19.6846768891406</v>
      </c>
      <c r="W12" s="31" t="n">
        <f aca="false">E12+I12+M12+Q12+U12</f>
        <v>10</v>
      </c>
      <c r="X12" s="102" t="n">
        <v>1</v>
      </c>
    </row>
    <row r="13" customFormat="false" ht="13.8" hidden="false" customHeight="false" outlineLevel="0" collapsed="false">
      <c r="A13" s="99" t="s">
        <v>103</v>
      </c>
      <c r="B13" s="100" t="n">
        <v>40</v>
      </c>
      <c r="C13" s="100" t="n">
        <v>10.51</v>
      </c>
      <c r="D13" s="29" t="n">
        <f aca="false">B13/C13</f>
        <v>3.80589914367269</v>
      </c>
      <c r="E13" s="100" t="n">
        <v>2</v>
      </c>
      <c r="F13" s="100" t="n">
        <v>41</v>
      </c>
      <c r="G13" s="100" t="n">
        <v>10.39</v>
      </c>
      <c r="H13" s="29" t="n">
        <f aca="false">(F13/G13)</f>
        <v>3.94610202117421</v>
      </c>
      <c r="I13" s="100" t="n">
        <v>3</v>
      </c>
      <c r="J13" s="100" t="n">
        <v>65</v>
      </c>
      <c r="K13" s="100" t="n">
        <v>25.03</v>
      </c>
      <c r="L13" s="29" t="n">
        <f aca="false">J13/K13</f>
        <v>2.59688373951258</v>
      </c>
      <c r="M13" s="100" t="n">
        <v>1</v>
      </c>
      <c r="N13" s="101" t="n">
        <v>74</v>
      </c>
      <c r="O13" s="101" t="n">
        <v>20.09</v>
      </c>
      <c r="P13" s="29" t="n">
        <f aca="false">(N13/O13)</f>
        <v>3.68342458934793</v>
      </c>
      <c r="Q13" s="100" t="n">
        <v>4</v>
      </c>
      <c r="R13" s="100" t="n">
        <v>68</v>
      </c>
      <c r="S13" s="100" t="n">
        <v>16.3</v>
      </c>
      <c r="T13" s="29" t="n">
        <f aca="false">R13/S13</f>
        <v>4.17177914110429</v>
      </c>
      <c r="U13" s="100" t="n">
        <v>2</v>
      </c>
      <c r="V13" s="100" t="n">
        <f aca="false">SUM(D13+H13+L13+P13+T13)</f>
        <v>18.2040886348117</v>
      </c>
      <c r="W13" s="31" t="n">
        <f aca="false">E13+I13+M13+Q13+U13</f>
        <v>12</v>
      </c>
      <c r="X13" s="102" t="n">
        <v>2</v>
      </c>
    </row>
    <row r="14" customFormat="false" ht="13.8" hidden="false" customHeight="false" outlineLevel="0" collapsed="false">
      <c r="A14" s="99" t="s">
        <v>104</v>
      </c>
      <c r="B14" s="100" t="n">
        <v>55</v>
      </c>
      <c r="C14" s="100" t="n">
        <v>15.03</v>
      </c>
      <c r="D14" s="29" t="n">
        <f aca="false">B14/C14</f>
        <v>3.65934797072522</v>
      </c>
      <c r="E14" s="100" t="n">
        <v>4</v>
      </c>
      <c r="F14" s="100" t="n">
        <v>35</v>
      </c>
      <c r="G14" s="100" t="n">
        <v>11.08</v>
      </c>
      <c r="H14" s="29" t="n">
        <f aca="false">(F14/G14)</f>
        <v>3.15884476534296</v>
      </c>
      <c r="I14" s="100" t="n">
        <v>8</v>
      </c>
      <c r="J14" s="100" t="n">
        <v>61</v>
      </c>
      <c r="K14" s="100" t="n">
        <v>31.76</v>
      </c>
      <c r="L14" s="29" t="n">
        <f aca="false">J14/K14</f>
        <v>1.92065491183879</v>
      </c>
      <c r="M14" s="100" t="n">
        <v>3</v>
      </c>
      <c r="N14" s="101" t="n">
        <v>82</v>
      </c>
      <c r="O14" s="101" t="n">
        <v>17.38</v>
      </c>
      <c r="P14" s="29" t="n">
        <f aca="false">(N14/O14)</f>
        <v>4.7180667433832</v>
      </c>
      <c r="Q14" s="100" t="n">
        <v>2</v>
      </c>
      <c r="R14" s="100" t="n">
        <v>66</v>
      </c>
      <c r="S14" s="100" t="n">
        <v>24.42</v>
      </c>
      <c r="T14" s="29" t="n">
        <f aca="false">R14/S14</f>
        <v>2.7027027027027</v>
      </c>
      <c r="U14" s="100" t="n">
        <v>8</v>
      </c>
      <c r="V14" s="100" t="n">
        <f aca="false">SUM(D14+H14+L14+P14+T14)</f>
        <v>16.1596170939929</v>
      </c>
      <c r="W14" s="31" t="n">
        <f aca="false">E14+I14+M14+Q14+U14</f>
        <v>25</v>
      </c>
      <c r="X14" s="102" t="n">
        <v>3</v>
      </c>
    </row>
    <row r="15" customFormat="false" ht="13.8" hidden="false" customHeight="false" outlineLevel="0" collapsed="false">
      <c r="A15" s="99" t="s">
        <v>105</v>
      </c>
      <c r="B15" s="100" t="n">
        <v>53</v>
      </c>
      <c r="C15" s="100" t="n">
        <v>14.04</v>
      </c>
      <c r="D15" s="29" t="n">
        <f aca="false">B15/C15</f>
        <v>3.77492877492877</v>
      </c>
      <c r="E15" s="100" t="n">
        <v>3</v>
      </c>
      <c r="F15" s="100" t="n">
        <v>39</v>
      </c>
      <c r="G15" s="100" t="n">
        <v>13.35</v>
      </c>
      <c r="H15" s="29" t="n">
        <f aca="false">(F15/G15)</f>
        <v>2.92134831460674</v>
      </c>
      <c r="I15" s="100" t="n">
        <v>11</v>
      </c>
      <c r="J15" s="100" t="n">
        <v>53</v>
      </c>
      <c r="K15" s="100" t="n">
        <v>26.72</v>
      </c>
      <c r="L15" s="29" t="n">
        <f aca="false">J15/K15</f>
        <v>1.98353293413174</v>
      </c>
      <c r="M15" s="100" t="n">
        <v>2</v>
      </c>
      <c r="N15" s="101" t="n">
        <v>76</v>
      </c>
      <c r="O15" s="101" t="n">
        <v>22.5</v>
      </c>
      <c r="P15" s="29" t="n">
        <f aca="false">(N15/O15)</f>
        <v>3.37777777777778</v>
      </c>
      <c r="Q15" s="100" t="n">
        <v>7</v>
      </c>
      <c r="R15" s="100" t="n">
        <v>66</v>
      </c>
      <c r="S15" s="100" t="n">
        <v>19.91</v>
      </c>
      <c r="T15" s="29" t="n">
        <f aca="false">R15/S15</f>
        <v>3.31491712707182</v>
      </c>
      <c r="U15" s="100" t="n">
        <v>3</v>
      </c>
      <c r="V15" s="100" t="n">
        <f aca="false">SUM(D15+H15+L15+P15+T15)</f>
        <v>15.3725049285169</v>
      </c>
      <c r="W15" s="31" t="n">
        <f aca="false">E15+I15+M15+Q15+U15</f>
        <v>26</v>
      </c>
      <c r="X15" s="102" t="n">
        <v>4</v>
      </c>
    </row>
    <row r="16" customFormat="false" ht="13.8" hidden="false" customHeight="false" outlineLevel="0" collapsed="false">
      <c r="A16" s="99" t="s">
        <v>106</v>
      </c>
      <c r="B16" s="100" t="n">
        <v>53</v>
      </c>
      <c r="C16" s="100" t="n">
        <v>17.24</v>
      </c>
      <c r="D16" s="29" t="n">
        <f aca="false">B16/C16</f>
        <v>3.07424593967517</v>
      </c>
      <c r="E16" s="100" t="n">
        <v>10</v>
      </c>
      <c r="F16" s="100" t="n">
        <v>45</v>
      </c>
      <c r="G16" s="100" t="n">
        <v>12.76</v>
      </c>
      <c r="H16" s="29" t="n">
        <f aca="false">(F16/G16)</f>
        <v>3.52664576802508</v>
      </c>
      <c r="I16" s="100" t="n">
        <v>5</v>
      </c>
      <c r="J16" s="100" t="n">
        <v>59</v>
      </c>
      <c r="K16" s="100" t="n">
        <v>32.49</v>
      </c>
      <c r="L16" s="29" t="n">
        <f aca="false">J16/K16</f>
        <v>1.8159433671899</v>
      </c>
      <c r="M16" s="100" t="n">
        <v>4</v>
      </c>
      <c r="N16" s="101" t="n">
        <v>84</v>
      </c>
      <c r="O16" s="101" t="n">
        <v>24.87</v>
      </c>
      <c r="P16" s="29" t="n">
        <f aca="false">(N16/O16)</f>
        <v>3.37756332931242</v>
      </c>
      <c r="Q16" s="100" t="n">
        <v>8</v>
      </c>
      <c r="R16" s="100" t="n">
        <v>64</v>
      </c>
      <c r="S16" s="100" t="n">
        <v>23.73</v>
      </c>
      <c r="T16" s="29" t="n">
        <f aca="false">R16/S16</f>
        <v>2.69700800674252</v>
      </c>
      <c r="U16" s="100" t="n">
        <v>9</v>
      </c>
      <c r="V16" s="100" t="n">
        <f aca="false">SUM(D16+H16+L16+P16+T16)</f>
        <v>14.4914064109451</v>
      </c>
      <c r="W16" s="31" t="n">
        <f aca="false">E16+I16+M16+Q16+U16</f>
        <v>36</v>
      </c>
      <c r="X16" s="102" t="n">
        <v>5</v>
      </c>
    </row>
    <row r="17" customFormat="false" ht="13.8" hidden="false" customHeight="false" outlineLevel="0" collapsed="false">
      <c r="A17" s="99" t="s">
        <v>107</v>
      </c>
      <c r="B17" s="100" t="n">
        <v>51</v>
      </c>
      <c r="C17" s="100" t="n">
        <v>17.99</v>
      </c>
      <c r="D17" s="29" t="n">
        <f aca="false">B17/C17</f>
        <v>2.8349082823791</v>
      </c>
      <c r="E17" s="100" t="n">
        <v>12</v>
      </c>
      <c r="F17" s="100" t="n">
        <v>41</v>
      </c>
      <c r="G17" s="100" t="n">
        <v>9.32</v>
      </c>
      <c r="H17" s="29" t="n">
        <f aca="false">(F17/G17)</f>
        <v>4.39914163090129</v>
      </c>
      <c r="I17" s="100" t="n">
        <v>1</v>
      </c>
      <c r="J17" s="100" t="n">
        <v>31</v>
      </c>
      <c r="K17" s="100" t="n">
        <v>35.6</v>
      </c>
      <c r="L17" s="29" t="n">
        <f aca="false">J17/K17</f>
        <v>0.870786516853933</v>
      </c>
      <c r="M17" s="100" t="n">
        <v>19</v>
      </c>
      <c r="N17" s="101" t="n">
        <v>86</v>
      </c>
      <c r="O17" s="101" t="n">
        <v>18.28</v>
      </c>
      <c r="P17" s="29" t="n">
        <f aca="false">(N17/O17)</f>
        <v>4.70459518599562</v>
      </c>
      <c r="Q17" s="100" t="n">
        <v>3</v>
      </c>
      <c r="R17" s="100" t="n">
        <v>66</v>
      </c>
      <c r="S17" s="100" t="n">
        <v>20.47</v>
      </c>
      <c r="T17" s="29" t="n">
        <f aca="false">R17/S17</f>
        <v>3.22423058133854</v>
      </c>
      <c r="U17" s="100" t="n">
        <v>4</v>
      </c>
      <c r="V17" s="100" t="n">
        <f aca="false">SUM(D17+H17+L17+P17+T17)</f>
        <v>16.0336621974685</v>
      </c>
      <c r="W17" s="31" t="n">
        <f aca="false">E17+I17+M17+Q17+U17</f>
        <v>39</v>
      </c>
      <c r="X17" s="102" t="n">
        <v>6</v>
      </c>
    </row>
    <row r="18" customFormat="false" ht="13.8" hidden="false" customHeight="false" outlineLevel="0" collapsed="false">
      <c r="A18" s="99" t="s">
        <v>108</v>
      </c>
      <c r="B18" s="100" t="n">
        <v>53</v>
      </c>
      <c r="C18" s="100" t="n">
        <v>16.47</v>
      </c>
      <c r="D18" s="29" t="n">
        <f aca="false">B18/C18</f>
        <v>3.21797207043109</v>
      </c>
      <c r="E18" s="100" t="n">
        <v>7</v>
      </c>
      <c r="F18" s="100" t="n">
        <v>26</v>
      </c>
      <c r="G18" s="100" t="n">
        <v>10.77</v>
      </c>
      <c r="H18" s="29" t="n">
        <f aca="false">(F18/G18)</f>
        <v>2.41411327762303</v>
      </c>
      <c r="I18" s="100" t="n">
        <v>18</v>
      </c>
      <c r="J18" s="100" t="n">
        <v>47</v>
      </c>
      <c r="K18" s="100" t="n">
        <v>28.17</v>
      </c>
      <c r="L18" s="29" t="n">
        <f aca="false">J18/K18</f>
        <v>1.66844160454384</v>
      </c>
      <c r="M18" s="100" t="n">
        <v>7</v>
      </c>
      <c r="N18" s="101" t="n">
        <v>76</v>
      </c>
      <c r="O18" s="101" t="n">
        <v>24.33</v>
      </c>
      <c r="P18" s="29" t="n">
        <f aca="false">(N18/O18)</f>
        <v>3.12371557747637</v>
      </c>
      <c r="Q18" s="100" t="n">
        <v>11</v>
      </c>
      <c r="R18" s="100" t="n">
        <v>64</v>
      </c>
      <c r="S18" s="100" t="n">
        <v>23.45</v>
      </c>
      <c r="T18" s="29" t="n">
        <f aca="false">R18/S18</f>
        <v>2.72921108742004</v>
      </c>
      <c r="U18" s="100" t="n">
        <v>7</v>
      </c>
      <c r="V18" s="100" t="n">
        <f aca="false">SUM(D18+H18+L18+P18+T18)</f>
        <v>13.1534536174944</v>
      </c>
      <c r="W18" s="31" t="n">
        <f aca="false">E18+I18+M18+Q18+U18</f>
        <v>50</v>
      </c>
      <c r="X18" s="102" t="n">
        <v>7</v>
      </c>
    </row>
    <row r="19" customFormat="false" ht="15" hidden="false" customHeight="false" outlineLevel="0" collapsed="false">
      <c r="A19" s="54" t="s">
        <v>109</v>
      </c>
      <c r="B19" s="29" t="n">
        <v>55</v>
      </c>
      <c r="C19" s="29" t="n">
        <v>20.49</v>
      </c>
      <c r="D19" s="29" t="n">
        <f aca="false">B19/C19</f>
        <v>2.68423621278673</v>
      </c>
      <c r="E19" s="100" t="n">
        <v>15</v>
      </c>
      <c r="F19" s="29" t="n">
        <v>43</v>
      </c>
      <c r="G19" s="29" t="n">
        <v>15.38</v>
      </c>
      <c r="H19" s="29" t="n">
        <f aca="false">(F19/G19)</f>
        <v>2.79583875162549</v>
      </c>
      <c r="I19" s="100" t="n">
        <v>13</v>
      </c>
      <c r="J19" s="29" t="n">
        <v>61</v>
      </c>
      <c r="K19" s="29" t="n">
        <v>60.6</v>
      </c>
      <c r="L19" s="29" t="n">
        <f aca="false">J19/K19</f>
        <v>1.00660066006601</v>
      </c>
      <c r="M19" s="100" t="n">
        <v>15</v>
      </c>
      <c r="N19" s="103" t="n">
        <v>74</v>
      </c>
      <c r="O19" s="103" t="n">
        <v>23.45</v>
      </c>
      <c r="P19" s="29" t="n">
        <f aca="false">(N19/O19)</f>
        <v>3.15565031982942</v>
      </c>
      <c r="Q19" s="100" t="n">
        <v>10</v>
      </c>
      <c r="R19" s="29" t="n">
        <v>63</v>
      </c>
      <c r="S19" s="29" t="n">
        <v>22.55</v>
      </c>
      <c r="T19" s="29" t="n">
        <f aca="false">R19/S19</f>
        <v>2.79379157427938</v>
      </c>
      <c r="U19" s="100" t="n">
        <v>5</v>
      </c>
      <c r="V19" s="100" t="n">
        <f aca="false">SUM(D19+H19+L19+P19+T19)</f>
        <v>12.436117518587</v>
      </c>
      <c r="W19" s="31" t="n">
        <f aca="false">E19+I19+M19+Q19+U19</f>
        <v>58</v>
      </c>
      <c r="X19" s="102" t="n">
        <v>8</v>
      </c>
    </row>
    <row r="20" customFormat="false" ht="13.8" hidden="false" customHeight="false" outlineLevel="0" collapsed="false">
      <c r="A20" s="104" t="s">
        <v>110</v>
      </c>
      <c r="B20" s="100" t="n">
        <v>55</v>
      </c>
      <c r="C20" s="100" t="n">
        <v>16.75</v>
      </c>
      <c r="D20" s="29" t="n">
        <f aca="false">B20/C20</f>
        <v>3.28358208955224</v>
      </c>
      <c r="E20" s="100" t="n">
        <v>6</v>
      </c>
      <c r="F20" s="100" t="n">
        <v>41</v>
      </c>
      <c r="G20" s="100" t="n">
        <v>17.75</v>
      </c>
      <c r="H20" s="29" t="n">
        <f aca="false">(F20/G20)</f>
        <v>2.30985915492958</v>
      </c>
      <c r="I20" s="100" t="n">
        <v>20</v>
      </c>
      <c r="J20" s="100" t="n">
        <v>57</v>
      </c>
      <c r="K20" s="100" t="n">
        <v>47.16</v>
      </c>
      <c r="L20" s="29" t="n">
        <f aca="false">J20/K20</f>
        <v>1.20865139949109</v>
      </c>
      <c r="M20" s="100" t="n">
        <v>11</v>
      </c>
      <c r="N20" s="101" t="n">
        <v>86</v>
      </c>
      <c r="O20" s="101" t="n">
        <v>26.6</v>
      </c>
      <c r="P20" s="29" t="n">
        <f aca="false">(N20/O20)</f>
        <v>3.23308270676692</v>
      </c>
      <c r="Q20" s="100" t="n">
        <v>9</v>
      </c>
      <c r="R20" s="100" t="n">
        <v>56</v>
      </c>
      <c r="S20" s="100" t="n">
        <v>25.77</v>
      </c>
      <c r="T20" s="29" t="n">
        <f aca="false">R20/S20</f>
        <v>2.17306946061312</v>
      </c>
      <c r="U20" s="100" t="n">
        <v>15</v>
      </c>
      <c r="V20" s="100" t="n">
        <f aca="false">SUM(D20+H20+L20+P20+T20)</f>
        <v>12.2082448113529</v>
      </c>
      <c r="W20" s="31" t="n">
        <f aca="false">E20+I20+M20+Q20+U20</f>
        <v>61</v>
      </c>
      <c r="X20" s="102" t="n">
        <v>9</v>
      </c>
    </row>
    <row r="21" customFormat="false" ht="13.8" hidden="false" customHeight="false" outlineLevel="0" collapsed="false">
      <c r="A21" s="99" t="s">
        <v>111</v>
      </c>
      <c r="B21" s="100" t="n">
        <v>55</v>
      </c>
      <c r="C21" s="100" t="n">
        <v>17.31</v>
      </c>
      <c r="D21" s="29" t="n">
        <f aca="false">B21/C21</f>
        <v>3.17735413056037</v>
      </c>
      <c r="E21" s="100" t="n">
        <v>8</v>
      </c>
      <c r="F21" s="100" t="n">
        <v>41</v>
      </c>
      <c r="G21" s="100" t="n">
        <v>12.09</v>
      </c>
      <c r="H21" s="29" t="n">
        <f aca="false">(F21/G21)</f>
        <v>3.39123242349049</v>
      </c>
      <c r="I21" s="100" t="n">
        <v>7</v>
      </c>
      <c r="J21" s="100" t="n">
        <v>55</v>
      </c>
      <c r="K21" s="100" t="n">
        <v>39.23</v>
      </c>
      <c r="L21" s="29" t="n">
        <f aca="false">J21/K21</f>
        <v>1.40198827427989</v>
      </c>
      <c r="M21" s="100" t="n">
        <v>8</v>
      </c>
      <c r="N21" s="101" t="n">
        <v>68</v>
      </c>
      <c r="O21" s="101" t="n">
        <v>24.63</v>
      </c>
      <c r="P21" s="29" t="n">
        <f aca="false">(N21/O21)</f>
        <v>2.76086073893626</v>
      </c>
      <c r="Q21" s="100" t="n">
        <v>17</v>
      </c>
      <c r="R21" s="100" t="n">
        <v>49</v>
      </c>
      <c r="S21" s="100" t="n">
        <v>29.71</v>
      </c>
      <c r="T21" s="29" t="n">
        <f aca="false">R21/S21</f>
        <v>1.64927633793336</v>
      </c>
      <c r="U21" s="100" t="n">
        <v>25</v>
      </c>
      <c r="V21" s="100" t="n">
        <f aca="false">SUM(D21+H21+L21+P21+T21)</f>
        <v>12.3807119052004</v>
      </c>
      <c r="W21" s="31" t="n">
        <f aca="false">E21+I21+M21+Q21+U21</f>
        <v>65</v>
      </c>
      <c r="X21" s="102" t="n">
        <v>10</v>
      </c>
    </row>
    <row r="22" customFormat="false" ht="13.8" hidden="false" customHeight="false" outlineLevel="0" collapsed="false">
      <c r="A22" s="99" t="s">
        <v>112</v>
      </c>
      <c r="B22" s="100" t="n">
        <v>55</v>
      </c>
      <c r="C22" s="100" t="n">
        <v>24.65</v>
      </c>
      <c r="D22" s="29" t="n">
        <f aca="false">B22/C22</f>
        <v>2.23123732251521</v>
      </c>
      <c r="E22" s="100" t="n">
        <v>20</v>
      </c>
      <c r="F22" s="100" t="n">
        <v>43</v>
      </c>
      <c r="G22" s="100" t="n">
        <v>13.85</v>
      </c>
      <c r="H22" s="29" t="n">
        <f aca="false">(F22/G22)</f>
        <v>3.10469314079422</v>
      </c>
      <c r="I22" s="100" t="n">
        <v>9</v>
      </c>
      <c r="J22" s="100" t="n">
        <v>11</v>
      </c>
      <c r="K22" s="100" t="n">
        <v>49.35</v>
      </c>
      <c r="L22" s="29" t="n">
        <f aca="false">J22/K22</f>
        <v>0.22289766970618</v>
      </c>
      <c r="M22" s="100" t="n">
        <v>25</v>
      </c>
      <c r="N22" s="101" t="n">
        <v>86</v>
      </c>
      <c r="O22" s="101" t="n">
        <v>28.55</v>
      </c>
      <c r="P22" s="29" t="n">
        <f aca="false">(N22/O22)</f>
        <v>3.0122591943958</v>
      </c>
      <c r="Q22" s="100" t="n">
        <v>13</v>
      </c>
      <c r="R22" s="100" t="n">
        <v>68</v>
      </c>
      <c r="S22" s="100" t="n">
        <v>26.63</v>
      </c>
      <c r="T22" s="29" t="n">
        <f aca="false">R22/S22</f>
        <v>2.55351107773188</v>
      </c>
      <c r="U22" s="100" t="n">
        <v>10</v>
      </c>
      <c r="V22" s="100" t="n">
        <f aca="false">SUM(D22+H22+L22+P22+T22)</f>
        <v>11.1245984051433</v>
      </c>
      <c r="W22" s="31" t="n">
        <f aca="false">E22+I22+M22+Q22+U22</f>
        <v>77</v>
      </c>
      <c r="X22" s="102" t="n">
        <v>11</v>
      </c>
    </row>
    <row r="23" customFormat="false" ht="13.8" hidden="false" customHeight="false" outlineLevel="0" collapsed="false">
      <c r="A23" s="99" t="s">
        <v>113</v>
      </c>
      <c r="B23" s="100" t="n">
        <v>49</v>
      </c>
      <c r="C23" s="100" t="n">
        <v>18.05</v>
      </c>
      <c r="D23" s="29" t="n">
        <f aca="false">B23/C23</f>
        <v>2.71468144044321</v>
      </c>
      <c r="E23" s="100" t="n">
        <v>13</v>
      </c>
      <c r="F23" s="100" t="n">
        <v>18</v>
      </c>
      <c r="G23" s="100" t="n">
        <v>11.39</v>
      </c>
      <c r="H23" s="29" t="n">
        <f aca="false">(F23/G23)</f>
        <v>1.58033362598771</v>
      </c>
      <c r="I23" s="100" t="n">
        <v>31</v>
      </c>
      <c r="J23" s="100" t="n">
        <v>51</v>
      </c>
      <c r="K23" s="100" t="n">
        <v>36.45</v>
      </c>
      <c r="L23" s="29" t="n">
        <f aca="false">J23/K23</f>
        <v>1.39917695473251</v>
      </c>
      <c r="M23" s="100" t="n">
        <v>9</v>
      </c>
      <c r="N23" s="101" t="n">
        <v>80</v>
      </c>
      <c r="O23" s="101" t="n">
        <v>23.63</v>
      </c>
      <c r="P23" s="29" t="n">
        <f aca="false">(N23/O23)</f>
        <v>3.38552687261955</v>
      </c>
      <c r="Q23" s="100" t="n">
        <v>6</v>
      </c>
      <c r="R23" s="100" t="n">
        <v>45</v>
      </c>
      <c r="S23" s="100" t="n">
        <v>25.2</v>
      </c>
      <c r="T23" s="29" t="n">
        <f aca="false">R23/S23</f>
        <v>1.78571428571429</v>
      </c>
      <c r="U23" s="100" t="n">
        <v>19</v>
      </c>
      <c r="V23" s="100" t="n">
        <f aca="false">SUM(D23+H23+L23+P23+T23)</f>
        <v>10.8654331794973</v>
      </c>
      <c r="W23" s="31" t="n">
        <f aca="false">E23+I23+M23+Q23+U23</f>
        <v>78</v>
      </c>
      <c r="X23" s="102" t="n">
        <v>12</v>
      </c>
    </row>
    <row r="24" customFormat="false" ht="13.8" hidden="false" customHeight="false" outlineLevel="0" collapsed="false">
      <c r="A24" s="99" t="s">
        <v>114</v>
      </c>
      <c r="B24" s="100" t="n">
        <v>51</v>
      </c>
      <c r="C24" s="100" t="n">
        <v>20.23</v>
      </c>
      <c r="D24" s="29" t="n">
        <f aca="false">B24/C24</f>
        <v>2.52100840336134</v>
      </c>
      <c r="E24" s="100" t="n">
        <v>18</v>
      </c>
      <c r="F24" s="100" t="n">
        <v>45</v>
      </c>
      <c r="G24" s="100" t="n">
        <v>12.54</v>
      </c>
      <c r="H24" s="29" t="n">
        <f aca="false">(F24/G24)</f>
        <v>3.58851674641148</v>
      </c>
      <c r="I24" s="100" t="n">
        <v>4</v>
      </c>
      <c r="J24" s="100" t="n">
        <v>-31</v>
      </c>
      <c r="K24" s="100" t="n">
        <v>43.2</v>
      </c>
      <c r="L24" s="29" t="n">
        <f aca="false">J24/K24</f>
        <v>-0.717592592592593</v>
      </c>
      <c r="M24" s="100" t="n">
        <v>36</v>
      </c>
      <c r="N24" s="101" t="n">
        <v>80</v>
      </c>
      <c r="O24" s="101" t="n">
        <v>23.62</v>
      </c>
      <c r="P24" s="29" t="n">
        <f aca="false">(N24/O24)</f>
        <v>3.38696020321761</v>
      </c>
      <c r="Q24" s="100" t="n">
        <v>5</v>
      </c>
      <c r="R24" s="100" t="n">
        <v>55</v>
      </c>
      <c r="S24" s="100" t="n">
        <v>25.7</v>
      </c>
      <c r="T24" s="29" t="n">
        <f aca="false">R24/S24</f>
        <v>2.14007782101167</v>
      </c>
      <c r="U24" s="100" t="n">
        <v>16</v>
      </c>
      <c r="V24" s="100" t="n">
        <f aca="false">SUM(D24+H24+L24+P24+T24)</f>
        <v>10.9189705814095</v>
      </c>
      <c r="W24" s="31" t="n">
        <f aca="false">E24+I24+M24+Q24+U24</f>
        <v>79</v>
      </c>
      <c r="X24" s="102" t="n">
        <v>13</v>
      </c>
    </row>
    <row r="25" customFormat="false" ht="15" hidden="false" customHeight="false" outlineLevel="0" collapsed="false">
      <c r="A25" s="54" t="s">
        <v>93</v>
      </c>
      <c r="B25" s="29" t="n">
        <v>55</v>
      </c>
      <c r="C25" s="29" t="n">
        <v>15.71</v>
      </c>
      <c r="D25" s="29" t="n">
        <f aca="false">B25/C25</f>
        <v>3.50095480585614</v>
      </c>
      <c r="E25" s="100" t="n">
        <v>5</v>
      </c>
      <c r="F25" s="29" t="n">
        <v>37</v>
      </c>
      <c r="G25" s="29" t="n">
        <v>14.96</v>
      </c>
      <c r="H25" s="29" t="n">
        <f aca="false">(F25/G25)</f>
        <v>2.47326203208556</v>
      </c>
      <c r="I25" s="100" t="n">
        <v>17</v>
      </c>
      <c r="J25" s="29" t="n">
        <v>55</v>
      </c>
      <c r="K25" s="29" t="n">
        <v>46.69</v>
      </c>
      <c r="L25" s="29" t="n">
        <f aca="false">J25/K25</f>
        <v>1.17798243735275</v>
      </c>
      <c r="M25" s="100" t="n">
        <v>12</v>
      </c>
      <c r="N25" s="103" t="n">
        <v>66</v>
      </c>
      <c r="O25" s="103" t="n">
        <v>37.48</v>
      </c>
      <c r="P25" s="29" t="n">
        <f aca="false">(N25/O25)</f>
        <v>1.76093916755603</v>
      </c>
      <c r="Q25" s="100" t="n">
        <v>29</v>
      </c>
      <c r="R25" s="29" t="n">
        <v>64</v>
      </c>
      <c r="S25" s="29" t="n">
        <v>36.52</v>
      </c>
      <c r="T25" s="29" t="n">
        <f aca="false">R25/S25</f>
        <v>1.75246440306681</v>
      </c>
      <c r="U25" s="100" t="n">
        <v>21</v>
      </c>
      <c r="V25" s="100" t="n">
        <f aca="false">SUM(D25+H25+L25+P25+T25)</f>
        <v>10.6656028459173</v>
      </c>
      <c r="W25" s="31" t="n">
        <f aca="false">E25+I25+M25+Q25+U25</f>
        <v>84</v>
      </c>
      <c r="X25" s="102" t="n">
        <v>14</v>
      </c>
    </row>
    <row r="26" customFormat="false" ht="13.8" hidden="false" customHeight="false" outlineLevel="0" collapsed="false">
      <c r="A26" s="99" t="s">
        <v>115</v>
      </c>
      <c r="B26" s="100" t="n">
        <v>53</v>
      </c>
      <c r="C26" s="100" t="n">
        <v>26.63</v>
      </c>
      <c r="D26" s="29" t="n">
        <f aca="false">B26/C26</f>
        <v>1.99023657529103</v>
      </c>
      <c r="E26" s="100" t="n">
        <v>22</v>
      </c>
      <c r="F26" s="100" t="n">
        <v>15</v>
      </c>
      <c r="G26" s="100" t="n">
        <v>13.35</v>
      </c>
      <c r="H26" s="29" t="n">
        <f aca="false">(F26/G26)</f>
        <v>1.12359550561798</v>
      </c>
      <c r="I26" s="100" t="n">
        <v>34</v>
      </c>
      <c r="J26" s="100" t="n">
        <v>55</v>
      </c>
      <c r="K26" s="100" t="n">
        <v>30.98</v>
      </c>
      <c r="L26" s="29" t="n">
        <f aca="false">J26/K26</f>
        <v>1.77533892834087</v>
      </c>
      <c r="M26" s="100" t="n">
        <v>6</v>
      </c>
      <c r="N26" s="101" t="n">
        <v>82</v>
      </c>
      <c r="O26" s="101" t="n">
        <v>26.39</v>
      </c>
      <c r="P26" s="29" t="n">
        <f aca="false">(N26/O26)</f>
        <v>3.10723758999621</v>
      </c>
      <c r="Q26" s="100" t="n">
        <v>12</v>
      </c>
      <c r="R26" s="100" t="n">
        <v>43</v>
      </c>
      <c r="S26" s="100" t="n">
        <v>24.39</v>
      </c>
      <c r="T26" s="29" t="n">
        <f aca="false">R26/S26</f>
        <v>1.7630176301763</v>
      </c>
      <c r="U26" s="100" t="n">
        <v>20</v>
      </c>
      <c r="V26" s="100" t="n">
        <f aca="false">SUM(D26+H26+L26+P26+T26)</f>
        <v>9.75942622942238</v>
      </c>
      <c r="W26" s="31" t="n">
        <f aca="false">E26+I26+M26+Q26+U26</f>
        <v>94</v>
      </c>
      <c r="X26" s="102" t="n">
        <v>15</v>
      </c>
    </row>
    <row r="27" customFormat="false" ht="13.8" hidden="false" customHeight="false" outlineLevel="0" collapsed="false">
      <c r="A27" s="99" t="s">
        <v>116</v>
      </c>
      <c r="B27" s="100" t="n">
        <v>51</v>
      </c>
      <c r="C27" s="100" t="n">
        <v>16.46</v>
      </c>
      <c r="D27" s="29" t="n">
        <f aca="false">B27/C27</f>
        <v>3.09842041312272</v>
      </c>
      <c r="E27" s="100" t="n">
        <v>9</v>
      </c>
      <c r="F27" s="100" t="n">
        <v>33</v>
      </c>
      <c r="G27" s="100" t="n">
        <v>15.4</v>
      </c>
      <c r="H27" s="29" t="n">
        <f aca="false">(F27/G27)</f>
        <v>2.14285714285714</v>
      </c>
      <c r="I27" s="100" t="n">
        <v>22</v>
      </c>
      <c r="J27" s="100" t="n">
        <v>40</v>
      </c>
      <c r="K27" s="100" t="n">
        <v>44.48</v>
      </c>
      <c r="L27" s="29" t="n">
        <f aca="false">J27/K27</f>
        <v>0.899280575539568</v>
      </c>
      <c r="M27" s="100" t="n">
        <v>17</v>
      </c>
      <c r="N27" s="101" t="n">
        <v>72</v>
      </c>
      <c r="O27" s="101" t="n">
        <v>25.91</v>
      </c>
      <c r="P27" s="29" t="n">
        <f aca="false">(N27/O27)</f>
        <v>2.77884986491702</v>
      </c>
      <c r="Q27" s="100" t="n">
        <v>16</v>
      </c>
      <c r="R27" s="100" t="n">
        <v>32</v>
      </c>
      <c r="S27" s="100" t="n">
        <v>41.25</v>
      </c>
      <c r="T27" s="29" t="n">
        <f aca="false">R27/S27</f>
        <v>0.775757575757576</v>
      </c>
      <c r="U27" s="100" t="n">
        <v>31</v>
      </c>
      <c r="V27" s="100" t="n">
        <f aca="false">SUM(D27+H27+L27+P27+T27)</f>
        <v>9.69516557219403</v>
      </c>
      <c r="W27" s="31" t="n">
        <f aca="false">E27+I27+M27+Q27+U27</f>
        <v>95</v>
      </c>
      <c r="X27" s="102" t="n">
        <v>16</v>
      </c>
    </row>
    <row r="28" customFormat="false" ht="13.8" hidden="false" customHeight="false" outlineLevel="0" collapsed="false">
      <c r="A28" s="104" t="s">
        <v>117</v>
      </c>
      <c r="B28" s="100" t="n">
        <v>45</v>
      </c>
      <c r="C28" s="100" t="n">
        <v>25.61</v>
      </c>
      <c r="D28" s="29" t="n">
        <f aca="false">B28/C28</f>
        <v>1.75712612260836</v>
      </c>
      <c r="E28" s="100" t="n">
        <v>24</v>
      </c>
      <c r="F28" s="100" t="n">
        <v>39</v>
      </c>
      <c r="G28" s="100" t="n">
        <v>19.83</v>
      </c>
      <c r="H28" s="29" t="n">
        <f aca="false">(F28/G28)</f>
        <v>1.96671709531014</v>
      </c>
      <c r="I28" s="100" t="n">
        <v>26</v>
      </c>
      <c r="J28" s="100" t="n">
        <v>51</v>
      </c>
      <c r="K28" s="100" t="n">
        <v>36.59</v>
      </c>
      <c r="L28" s="29" t="n">
        <f aca="false">J28/K28</f>
        <v>1.39382344902979</v>
      </c>
      <c r="M28" s="100" t="n">
        <v>10</v>
      </c>
      <c r="N28" s="101" t="n">
        <v>59</v>
      </c>
      <c r="O28" s="101" t="n">
        <v>26.92</v>
      </c>
      <c r="P28" s="29" t="n">
        <f aca="false">(N28/O28)</f>
        <v>2.19167904903417</v>
      </c>
      <c r="Q28" s="100" t="n">
        <v>23</v>
      </c>
      <c r="R28" s="100" t="n">
        <v>66</v>
      </c>
      <c r="S28" s="100" t="n">
        <v>28.79</v>
      </c>
      <c r="T28" s="29" t="n">
        <f aca="false">R28/S28</f>
        <v>2.29246266064606</v>
      </c>
      <c r="U28" s="100" t="n">
        <v>12</v>
      </c>
      <c r="V28" s="100" t="n">
        <f aca="false">SUM(D28+H28+L28+P28+T28)</f>
        <v>9.60180837662852</v>
      </c>
      <c r="W28" s="31" t="n">
        <f aca="false">E28+I28+M28+Q28+U28</f>
        <v>95</v>
      </c>
      <c r="X28" s="102" t="n">
        <v>17</v>
      </c>
    </row>
    <row r="29" customFormat="false" ht="13.8" hidden="false" customHeight="false" outlineLevel="0" collapsed="false">
      <c r="A29" s="99" t="s">
        <v>118</v>
      </c>
      <c r="B29" s="100" t="n">
        <v>49</v>
      </c>
      <c r="C29" s="100" t="n">
        <v>18.21</v>
      </c>
      <c r="D29" s="29" t="n">
        <f aca="false">B29/C29</f>
        <v>2.69082921471719</v>
      </c>
      <c r="E29" s="100" t="n">
        <v>14</v>
      </c>
      <c r="F29" s="100" t="n">
        <v>39</v>
      </c>
      <c r="G29" s="100" t="n">
        <v>22.31</v>
      </c>
      <c r="H29" s="29" t="n">
        <f aca="false">(F29/G29)</f>
        <v>1.74809502465262</v>
      </c>
      <c r="I29" s="100" t="n">
        <v>28</v>
      </c>
      <c r="J29" s="100" t="n">
        <v>14</v>
      </c>
      <c r="K29" s="100" t="n">
        <v>29.09</v>
      </c>
      <c r="L29" s="29" t="n">
        <f aca="false">J29/K29</f>
        <v>0.481265039532485</v>
      </c>
      <c r="M29" s="100" t="n">
        <v>23</v>
      </c>
      <c r="N29" s="101" t="n">
        <v>77</v>
      </c>
      <c r="O29" s="101" t="n">
        <v>31.66</v>
      </c>
      <c r="P29" s="29" t="n">
        <f aca="false">(N29/O29)</f>
        <v>2.43209096651927</v>
      </c>
      <c r="Q29" s="100" t="n">
        <v>20</v>
      </c>
      <c r="R29" s="100" t="n">
        <v>70</v>
      </c>
      <c r="S29" s="100" t="n">
        <v>28.17</v>
      </c>
      <c r="T29" s="29" t="n">
        <f aca="false">R29/S29</f>
        <v>2.48491302804402</v>
      </c>
      <c r="U29" s="100" t="n">
        <v>11</v>
      </c>
      <c r="V29" s="100" t="n">
        <f aca="false">SUM(D29+H29+L29+P29+T29)</f>
        <v>9.83719327346558</v>
      </c>
      <c r="W29" s="31" t="n">
        <f aca="false">E29+I29+M29+Q29+U29</f>
        <v>96</v>
      </c>
      <c r="X29" s="102" t="n">
        <v>18</v>
      </c>
    </row>
    <row r="30" customFormat="false" ht="13.8" hidden="false" customHeight="false" outlineLevel="0" collapsed="false">
      <c r="A30" s="99" t="s">
        <v>119</v>
      </c>
      <c r="B30" s="100" t="n">
        <v>53</v>
      </c>
      <c r="C30" s="100" t="n">
        <v>32.32</v>
      </c>
      <c r="D30" s="29" t="n">
        <f aca="false">B30/C30</f>
        <v>1.63985148514851</v>
      </c>
      <c r="E30" s="100" t="n">
        <v>27</v>
      </c>
      <c r="F30" s="100" t="n">
        <v>45</v>
      </c>
      <c r="G30" s="100" t="n">
        <v>19.12</v>
      </c>
      <c r="H30" s="29" t="n">
        <f aca="false">(F30/G30)</f>
        <v>2.35355648535565</v>
      </c>
      <c r="I30" s="100" t="n">
        <v>19</v>
      </c>
      <c r="J30" s="100" t="n">
        <v>44</v>
      </c>
      <c r="K30" s="100" t="n">
        <v>68.74</v>
      </c>
      <c r="L30" s="29" t="n">
        <f aca="false">J30/K30</f>
        <v>0.640093104451557</v>
      </c>
      <c r="M30" s="100" t="n">
        <v>21</v>
      </c>
      <c r="N30" s="101" t="n">
        <v>90</v>
      </c>
      <c r="O30" s="101" t="n">
        <v>35.77</v>
      </c>
      <c r="P30" s="29" t="n">
        <f aca="false">(N30/O30)</f>
        <v>2.51607492311993</v>
      </c>
      <c r="Q30" s="100" t="n">
        <v>19</v>
      </c>
      <c r="R30" s="100" t="n">
        <v>66</v>
      </c>
      <c r="S30" s="100" t="n">
        <v>32.11</v>
      </c>
      <c r="T30" s="29" t="n">
        <f aca="false">R30/S30</f>
        <v>2.05543444409841</v>
      </c>
      <c r="U30" s="100" t="n">
        <v>17</v>
      </c>
      <c r="V30" s="100" t="n">
        <f aca="false">SUM(D30+H30+L30+P30+T30)</f>
        <v>9.20501044217406</v>
      </c>
      <c r="W30" s="31" t="n">
        <f aca="false">E30+I30+M30+Q30+U30</f>
        <v>103</v>
      </c>
      <c r="X30" s="102" t="n">
        <v>19</v>
      </c>
    </row>
    <row r="31" customFormat="false" ht="13.8" hidden="false" customHeight="false" outlineLevel="0" collapsed="false">
      <c r="A31" s="99" t="s">
        <v>120</v>
      </c>
      <c r="B31" s="100" t="n">
        <v>51</v>
      </c>
      <c r="C31" s="100" t="n">
        <v>17.35</v>
      </c>
      <c r="D31" s="29" t="n">
        <f aca="false">B31/C31</f>
        <v>2.93948126801153</v>
      </c>
      <c r="E31" s="100" t="n">
        <v>11</v>
      </c>
      <c r="F31" s="100" t="n">
        <v>16</v>
      </c>
      <c r="G31" s="100" t="n">
        <v>12.31</v>
      </c>
      <c r="H31" s="29" t="n">
        <f aca="false">(F31/G31)</f>
        <v>1.29975629569456</v>
      </c>
      <c r="I31" s="100" t="n">
        <v>32</v>
      </c>
      <c r="J31" s="100" t="n">
        <v>-11</v>
      </c>
      <c r="K31" s="100" t="n">
        <v>24.18</v>
      </c>
      <c r="L31" s="29" t="n">
        <f aca="false">J31/K31</f>
        <v>-0.454921422663358</v>
      </c>
      <c r="M31" s="100" t="n">
        <v>33</v>
      </c>
      <c r="N31" s="101" t="n">
        <v>76</v>
      </c>
      <c r="O31" s="101" t="n">
        <v>26.86</v>
      </c>
      <c r="P31" s="29" t="n">
        <f aca="false">(N31/O31)</f>
        <v>2.82948622486969</v>
      </c>
      <c r="Q31" s="100" t="n">
        <v>15</v>
      </c>
      <c r="R31" s="100" t="n">
        <v>60</v>
      </c>
      <c r="S31" s="100" t="n">
        <v>26.64</v>
      </c>
      <c r="T31" s="29" t="n">
        <f aca="false">R31/S31</f>
        <v>2.25225225225225</v>
      </c>
      <c r="U31" s="100" t="n">
        <v>13</v>
      </c>
      <c r="V31" s="100" t="n">
        <f aca="false">SUM(D31+H31+L31+P31+T31)</f>
        <v>8.86605461816467</v>
      </c>
      <c r="W31" s="31" t="n">
        <f aca="false">E31+I31+M31+Q31+U31</f>
        <v>104</v>
      </c>
      <c r="X31" s="102" t="n">
        <v>20</v>
      </c>
    </row>
    <row r="32" customFormat="false" ht="13.8" hidden="false" customHeight="false" outlineLevel="0" collapsed="false">
      <c r="A32" s="99" t="s">
        <v>121</v>
      </c>
      <c r="B32" s="100" t="n">
        <v>55</v>
      </c>
      <c r="C32" s="100" t="n">
        <v>21.34</v>
      </c>
      <c r="D32" s="29" t="n">
        <f aca="false">B32/C32</f>
        <v>2.57731958762887</v>
      </c>
      <c r="E32" s="100" t="n">
        <v>17</v>
      </c>
      <c r="F32" s="100" t="n">
        <v>8</v>
      </c>
      <c r="G32" s="100" t="n">
        <v>13.59</v>
      </c>
      <c r="H32" s="29" t="n">
        <f aca="false">(F32/G32)</f>
        <v>0.588668138337012</v>
      </c>
      <c r="I32" s="100" t="n">
        <v>37</v>
      </c>
      <c r="J32" s="100" t="n">
        <v>-2</v>
      </c>
      <c r="K32" s="100" t="n">
        <v>42.87</v>
      </c>
      <c r="L32" s="29" t="n">
        <f aca="false">J32/K32</f>
        <v>-0.046652670865407</v>
      </c>
      <c r="M32" s="100" t="n">
        <v>30</v>
      </c>
      <c r="N32" s="101" t="n">
        <v>78</v>
      </c>
      <c r="O32" s="101" t="n">
        <v>29.43</v>
      </c>
      <c r="P32" s="29" t="n">
        <f aca="false">(N32/O32)</f>
        <v>2.65035677879715</v>
      </c>
      <c r="Q32" s="100" t="n">
        <v>18</v>
      </c>
      <c r="R32" s="100" t="n">
        <v>56</v>
      </c>
      <c r="S32" s="100" t="n">
        <v>20.43</v>
      </c>
      <c r="T32" s="29" t="n">
        <f aca="false">R32/S32</f>
        <v>2.74106705824767</v>
      </c>
      <c r="U32" s="100" t="n">
        <v>6</v>
      </c>
      <c r="V32" s="100" t="n">
        <f aca="false">SUM(D32+H32+L32+P32+T32)</f>
        <v>8.51075889214529</v>
      </c>
      <c r="W32" s="31" t="n">
        <f aca="false">E32+I32+M32+Q32+U32</f>
        <v>108</v>
      </c>
      <c r="X32" s="102" t="n">
        <v>21</v>
      </c>
    </row>
    <row r="33" customFormat="false" ht="13.8" hidden="false" customHeight="false" outlineLevel="0" collapsed="false">
      <c r="A33" s="99" t="s">
        <v>122</v>
      </c>
      <c r="B33" s="100" t="n">
        <v>31</v>
      </c>
      <c r="C33" s="100" t="n">
        <v>30.43</v>
      </c>
      <c r="D33" s="29" t="n">
        <f aca="false">B33/C33</f>
        <v>1.01873151495235</v>
      </c>
      <c r="E33" s="100" t="n">
        <v>31</v>
      </c>
      <c r="F33" s="100" t="n">
        <v>35</v>
      </c>
      <c r="G33" s="100" t="n">
        <v>13.22</v>
      </c>
      <c r="H33" s="29" t="n">
        <f aca="false">(F33/G33)</f>
        <v>2.64750378214826</v>
      </c>
      <c r="I33" s="100" t="n">
        <v>16</v>
      </c>
      <c r="J33" s="100" t="n">
        <v>29</v>
      </c>
      <c r="K33" s="100" t="n">
        <v>36.23</v>
      </c>
      <c r="L33" s="29" t="n">
        <f aca="false">J33/K33</f>
        <v>0.800441622964394</v>
      </c>
      <c r="M33" s="100" t="n">
        <v>20</v>
      </c>
      <c r="N33" s="101" t="n">
        <v>80</v>
      </c>
      <c r="O33" s="101" t="n">
        <v>27.03</v>
      </c>
      <c r="P33" s="29" t="n">
        <f aca="false">(N33/O33)</f>
        <v>2.95967443581206</v>
      </c>
      <c r="Q33" s="100" t="n">
        <v>14</v>
      </c>
      <c r="R33" s="100" t="n">
        <v>10</v>
      </c>
      <c r="S33" s="100" t="n">
        <v>25.99</v>
      </c>
      <c r="T33" s="29" t="n">
        <f aca="false">R33/S33</f>
        <v>0.384763370527126</v>
      </c>
      <c r="U33" s="100" t="n">
        <v>32</v>
      </c>
      <c r="V33" s="100" t="n">
        <f aca="false">SUM(D33+H33+L33+P33+T33)</f>
        <v>7.81111472640419</v>
      </c>
      <c r="W33" s="31" t="n">
        <f aca="false">E33+I33+M33+Q33+U33</f>
        <v>113</v>
      </c>
      <c r="X33" s="102" t="n">
        <v>22</v>
      </c>
    </row>
    <row r="34" customFormat="false" ht="15" hidden="false" customHeight="false" outlineLevel="0" collapsed="false">
      <c r="A34" s="54" t="s">
        <v>123</v>
      </c>
      <c r="B34" s="29" t="n">
        <v>34</v>
      </c>
      <c r="C34" s="29" t="n">
        <v>24.39</v>
      </c>
      <c r="D34" s="29" t="n">
        <f aca="false">B34/C34</f>
        <v>1.3940139401394</v>
      </c>
      <c r="E34" s="100" t="n">
        <v>29</v>
      </c>
      <c r="F34" s="29" t="n">
        <v>28</v>
      </c>
      <c r="G34" s="29" t="n">
        <v>16.37</v>
      </c>
      <c r="H34" s="29" t="n">
        <f aca="false">(F34/G34)</f>
        <v>1.7104459376909</v>
      </c>
      <c r="I34" s="100" t="n">
        <v>29</v>
      </c>
      <c r="J34" s="29" t="n">
        <v>47</v>
      </c>
      <c r="K34" s="29" t="n">
        <v>44.99</v>
      </c>
      <c r="L34" s="29" t="n">
        <f aca="false">J34/K34</f>
        <v>1.04467659479884</v>
      </c>
      <c r="M34" s="100" t="n">
        <v>13</v>
      </c>
      <c r="N34" s="103" t="n">
        <v>78</v>
      </c>
      <c r="O34" s="103" t="n">
        <v>37.43</v>
      </c>
      <c r="P34" s="29" t="n">
        <f aca="false">(N34/O34)</f>
        <v>2.08388992786535</v>
      </c>
      <c r="Q34" s="100" t="n">
        <v>25</v>
      </c>
      <c r="R34" s="29" t="n">
        <v>70</v>
      </c>
      <c r="S34" s="29" t="n">
        <v>35.19</v>
      </c>
      <c r="T34" s="29" t="n">
        <f aca="false">R34/S34</f>
        <v>1.98920147769253</v>
      </c>
      <c r="U34" s="100" t="n">
        <v>18</v>
      </c>
      <c r="V34" s="100" t="n">
        <f aca="false">SUM(D34+H34+L34+P34+T34)</f>
        <v>8.22222787818702</v>
      </c>
      <c r="W34" s="31" t="n">
        <f aca="false">E34+I34+M34+Q34+U34</f>
        <v>114</v>
      </c>
      <c r="X34" s="102" t="n">
        <v>23</v>
      </c>
    </row>
    <row r="35" customFormat="false" ht="15" hidden="false" customHeight="false" outlineLevel="0" collapsed="false">
      <c r="A35" s="54" t="s">
        <v>124</v>
      </c>
      <c r="B35" s="29" t="n">
        <v>43</v>
      </c>
      <c r="C35" s="29" t="n">
        <v>26.13</v>
      </c>
      <c r="D35" s="29" t="n">
        <f aca="false">B35/C35</f>
        <v>1.64561806352851</v>
      </c>
      <c r="E35" s="100" t="n">
        <v>26</v>
      </c>
      <c r="F35" s="29" t="n">
        <v>21</v>
      </c>
      <c r="G35" s="29" t="n">
        <v>11.82</v>
      </c>
      <c r="H35" s="29" t="n">
        <f aca="false">(F35/G35)</f>
        <v>1.77664974619289</v>
      </c>
      <c r="I35" s="100" t="n">
        <v>27</v>
      </c>
      <c r="J35" s="29" t="n">
        <v>46</v>
      </c>
      <c r="K35" s="29" t="n">
        <v>51.18</v>
      </c>
      <c r="L35" s="29" t="n">
        <f aca="false">J35/K35</f>
        <v>0.898788589292692</v>
      </c>
      <c r="M35" s="100" t="n">
        <v>18</v>
      </c>
      <c r="N35" s="103" t="n">
        <v>84</v>
      </c>
      <c r="O35" s="103" t="n">
        <v>35.77</v>
      </c>
      <c r="P35" s="29" t="n">
        <f aca="false">(N35/O35)</f>
        <v>2.34833659491194</v>
      </c>
      <c r="Q35" s="100" t="n">
        <v>21</v>
      </c>
      <c r="R35" s="29" t="n">
        <v>70</v>
      </c>
      <c r="S35" s="29" t="n">
        <v>40.68</v>
      </c>
      <c r="T35" s="29" t="n">
        <f aca="false">R35/S35</f>
        <v>1.72074729596853</v>
      </c>
      <c r="U35" s="100" t="n">
        <v>22</v>
      </c>
      <c r="V35" s="100" t="n">
        <f aca="false">SUM(D35+H35+L35+P35+T35)</f>
        <v>8.39014028989457</v>
      </c>
      <c r="W35" s="31" t="n">
        <f aca="false">E35+I35+M35+Q35+U35</f>
        <v>114</v>
      </c>
      <c r="X35" s="102" t="n">
        <v>24</v>
      </c>
    </row>
    <row r="36" customFormat="false" ht="15" hidden="false" customHeight="false" outlineLevel="0" collapsed="false">
      <c r="A36" s="54" t="s">
        <v>125</v>
      </c>
      <c r="B36" s="29" t="n">
        <v>55</v>
      </c>
      <c r="C36" s="29" t="n">
        <v>33.09</v>
      </c>
      <c r="D36" s="29" t="n">
        <f aca="false">B36/C36</f>
        <v>1.66213357509822</v>
      </c>
      <c r="E36" s="100" t="n">
        <v>25</v>
      </c>
      <c r="F36" s="29" t="n">
        <v>37</v>
      </c>
      <c r="G36" s="29" t="n">
        <v>13.19</v>
      </c>
      <c r="H36" s="29" t="n">
        <f aca="false">(F36/G36)</f>
        <v>2.80515542077331</v>
      </c>
      <c r="I36" s="100" t="n">
        <v>12</v>
      </c>
      <c r="J36" s="29" t="n">
        <v>-2</v>
      </c>
      <c r="K36" s="29" t="n">
        <v>54.46</v>
      </c>
      <c r="L36" s="29" t="n">
        <f aca="false">J36/K36</f>
        <v>-0.0367242012486228</v>
      </c>
      <c r="M36" s="100" t="n">
        <v>29</v>
      </c>
      <c r="N36" s="103" t="n">
        <v>84</v>
      </c>
      <c r="O36" s="103" t="n">
        <v>36.92</v>
      </c>
      <c r="P36" s="29" t="n">
        <f aca="false">(N36/O36)</f>
        <v>2.27518959913326</v>
      </c>
      <c r="Q36" s="100" t="n">
        <v>22</v>
      </c>
      <c r="R36" s="29" t="n">
        <v>37</v>
      </c>
      <c r="S36" s="29" t="n">
        <v>29.36</v>
      </c>
      <c r="T36" s="29" t="n">
        <f aca="false">R36/S36</f>
        <v>1.26021798365123</v>
      </c>
      <c r="U36" s="100" t="n">
        <v>27</v>
      </c>
      <c r="V36" s="100" t="n">
        <f aca="false">SUM(D36+H36+L36+P36+T36)</f>
        <v>7.96597237740739</v>
      </c>
      <c r="W36" s="31" t="n">
        <f aca="false">E36+I36+M36+Q36+U36</f>
        <v>115</v>
      </c>
      <c r="X36" s="102" t="n">
        <v>25</v>
      </c>
    </row>
    <row r="37" customFormat="false" ht="13.8" hidden="false" customHeight="false" outlineLevel="0" collapsed="false">
      <c r="A37" s="99" t="s">
        <v>126</v>
      </c>
      <c r="B37" s="100" t="n">
        <v>51</v>
      </c>
      <c r="C37" s="100" t="n">
        <v>20.86</v>
      </c>
      <c r="D37" s="29" t="n">
        <f aca="false">B37/C37</f>
        <v>2.44487056567593</v>
      </c>
      <c r="E37" s="100" t="n">
        <v>19</v>
      </c>
      <c r="F37" s="100" t="n">
        <v>43</v>
      </c>
      <c r="G37" s="100" t="n">
        <v>12.38</v>
      </c>
      <c r="H37" s="29" t="n">
        <f aca="false">(F37/G37)</f>
        <v>3.47334410339257</v>
      </c>
      <c r="I37" s="100" t="n">
        <v>6</v>
      </c>
      <c r="J37" s="100" t="n">
        <v>9</v>
      </c>
      <c r="K37" s="100" t="n">
        <v>49.48</v>
      </c>
      <c r="L37" s="29" t="n">
        <f aca="false">J37/K37</f>
        <v>0.181891673403395</v>
      </c>
      <c r="M37" s="100" t="n">
        <v>27</v>
      </c>
      <c r="N37" s="101" t="n">
        <v>33</v>
      </c>
      <c r="O37" s="101" t="n">
        <v>44.17</v>
      </c>
      <c r="P37" s="29" t="n">
        <f aca="false">(N37/O37)</f>
        <v>0.747113425401856</v>
      </c>
      <c r="Q37" s="100" t="n">
        <v>36</v>
      </c>
      <c r="R37" s="100" t="n">
        <v>38</v>
      </c>
      <c r="S37" s="100" t="n">
        <v>39.7</v>
      </c>
      <c r="T37" s="29" t="n">
        <f aca="false">R37/S37</f>
        <v>0.957178841309823</v>
      </c>
      <c r="U37" s="100" t="n">
        <v>30</v>
      </c>
      <c r="V37" s="100" t="n">
        <f aca="false">SUM(D37+H37+L37+P37+T37)</f>
        <v>7.80439860918358</v>
      </c>
      <c r="W37" s="31" t="n">
        <f aca="false">E37+I37+M37+Q37+U37</f>
        <v>118</v>
      </c>
      <c r="X37" s="102" t="n">
        <v>26</v>
      </c>
    </row>
    <row r="38" customFormat="false" ht="13.8" hidden="false" customHeight="false" outlineLevel="0" collapsed="false">
      <c r="A38" s="104" t="s">
        <v>127</v>
      </c>
      <c r="B38" s="100" t="n">
        <v>10</v>
      </c>
      <c r="C38" s="100" t="n">
        <v>24.37</v>
      </c>
      <c r="D38" s="29" t="n">
        <f aca="false">B38/C38</f>
        <v>0.410340582683627</v>
      </c>
      <c r="E38" s="100" t="n">
        <v>35</v>
      </c>
      <c r="F38" s="100" t="n">
        <v>27</v>
      </c>
      <c r="G38" s="100" t="n">
        <v>9.83</v>
      </c>
      <c r="H38" s="29" t="n">
        <f aca="false">(F38/G38)</f>
        <v>2.74669379450661</v>
      </c>
      <c r="I38" s="100" t="n">
        <v>15</v>
      </c>
      <c r="J38" s="100" t="n">
        <v>11</v>
      </c>
      <c r="K38" s="100" t="n">
        <v>41.13</v>
      </c>
      <c r="L38" s="29" t="n">
        <f aca="false">J38/K38</f>
        <v>0.267444687575979</v>
      </c>
      <c r="M38" s="100" t="n">
        <v>24</v>
      </c>
      <c r="N38" s="101" t="n">
        <v>54</v>
      </c>
      <c r="O38" s="101" t="n">
        <v>27.4</v>
      </c>
      <c r="P38" s="29" t="n">
        <f aca="false">(N38/O38)</f>
        <v>1.97080291970803</v>
      </c>
      <c r="Q38" s="100" t="n">
        <v>27</v>
      </c>
      <c r="R38" s="100" t="n">
        <v>55</v>
      </c>
      <c r="S38" s="100" t="n">
        <v>33.11</v>
      </c>
      <c r="T38" s="29" t="n">
        <f aca="false">R38/S38</f>
        <v>1.66112956810631</v>
      </c>
      <c r="U38" s="100" t="n">
        <v>24</v>
      </c>
      <c r="V38" s="100" t="n">
        <f aca="false">SUM(D38+H38+L38+P38+T38)</f>
        <v>7.05641155258056</v>
      </c>
      <c r="W38" s="31" t="n">
        <f aca="false">E38+I38+M38+Q38+U38</f>
        <v>125</v>
      </c>
      <c r="X38" s="102" t="n">
        <v>27</v>
      </c>
    </row>
    <row r="39" customFormat="false" ht="13.8" hidden="false" customHeight="false" outlineLevel="0" collapsed="false">
      <c r="A39" s="99" t="s">
        <v>128</v>
      </c>
      <c r="B39" s="100" t="n">
        <v>53</v>
      </c>
      <c r="C39" s="100" t="n">
        <v>20.31</v>
      </c>
      <c r="D39" s="29" t="n">
        <f aca="false">B39/C39</f>
        <v>2.60955194485475</v>
      </c>
      <c r="E39" s="100" t="n">
        <v>16</v>
      </c>
      <c r="F39" s="100" t="n">
        <v>8</v>
      </c>
      <c r="G39" s="100" t="n">
        <v>13.12</v>
      </c>
      <c r="H39" s="29" t="n">
        <f aca="false">(F39/G39)</f>
        <v>0.609756097560976</v>
      </c>
      <c r="I39" s="100" t="n">
        <v>36</v>
      </c>
      <c r="J39" s="100" t="n">
        <v>-13</v>
      </c>
      <c r="K39" s="100" t="n">
        <v>46.42</v>
      </c>
      <c r="L39" s="29" t="n">
        <f aca="false">J39/K39</f>
        <v>-0.28005170185265</v>
      </c>
      <c r="M39" s="100" t="n">
        <v>31</v>
      </c>
      <c r="N39" s="101" t="n">
        <v>60</v>
      </c>
      <c r="O39" s="101" t="n">
        <v>35.77</v>
      </c>
      <c r="P39" s="29" t="n">
        <f aca="false">(N39/O39)</f>
        <v>1.67738328207996</v>
      </c>
      <c r="Q39" s="100" t="n">
        <v>30</v>
      </c>
      <c r="R39" s="100" t="n">
        <v>66</v>
      </c>
      <c r="S39" s="100" t="n">
        <v>29.39</v>
      </c>
      <c r="T39" s="29" t="n">
        <f aca="false">R39/S39</f>
        <v>2.2456617897244</v>
      </c>
      <c r="U39" s="100" t="n">
        <v>14</v>
      </c>
      <c r="V39" s="100" t="n">
        <f aca="false">SUM(D39+H39+L39+P39+T39)</f>
        <v>6.86230141236743</v>
      </c>
      <c r="W39" s="31" t="n">
        <f aca="false">E39+I39+M39+Q39+U39</f>
        <v>127</v>
      </c>
      <c r="X39" s="102" t="n">
        <v>28</v>
      </c>
    </row>
    <row r="40" customFormat="false" ht="13.8" hidden="false" customHeight="false" outlineLevel="0" collapsed="false">
      <c r="A40" s="99" t="s">
        <v>129</v>
      </c>
      <c r="B40" s="100" t="n">
        <v>49</v>
      </c>
      <c r="C40" s="100" t="n">
        <v>24.2</v>
      </c>
      <c r="D40" s="29" t="n">
        <f aca="false">B40/C40</f>
        <v>2.02479338842975</v>
      </c>
      <c r="E40" s="100" t="n">
        <v>21</v>
      </c>
      <c r="F40" s="100" t="n">
        <v>39</v>
      </c>
      <c r="G40" s="100" t="n">
        <v>19.04</v>
      </c>
      <c r="H40" s="29" t="n">
        <f aca="false">(F40/G40)</f>
        <v>2.04831932773109</v>
      </c>
      <c r="I40" s="100" t="n">
        <v>25</v>
      </c>
      <c r="J40" s="100" t="n">
        <v>-24</v>
      </c>
      <c r="K40" s="100" t="n">
        <v>39.83</v>
      </c>
      <c r="L40" s="29" t="n">
        <f aca="false">J40/K40</f>
        <v>-0.602560883755963</v>
      </c>
      <c r="M40" s="100" t="n">
        <v>34</v>
      </c>
      <c r="N40" s="101" t="n">
        <v>80</v>
      </c>
      <c r="O40" s="101" t="n">
        <v>37.42</v>
      </c>
      <c r="P40" s="29" t="n">
        <f aca="false">(N40/O40)</f>
        <v>2.13789417423837</v>
      </c>
      <c r="Q40" s="100" t="n">
        <v>24</v>
      </c>
      <c r="R40" s="100" t="n">
        <v>52</v>
      </c>
      <c r="S40" s="100" t="n">
        <v>35.18</v>
      </c>
      <c r="T40" s="29" t="n">
        <f aca="false">R40/S40</f>
        <v>1.47811256395679</v>
      </c>
      <c r="U40" s="100" t="n">
        <v>26</v>
      </c>
      <c r="V40" s="100" t="n">
        <f aca="false">SUM(D40+H40+L40+P40+T40)</f>
        <v>7.08655857060005</v>
      </c>
      <c r="W40" s="31" t="n">
        <f aca="false">E40+I40+M40+Q40+U40</f>
        <v>130</v>
      </c>
      <c r="X40" s="102" t="n">
        <v>29</v>
      </c>
    </row>
    <row r="41" customFormat="false" ht="13.8" hidden="false" customHeight="false" outlineLevel="0" collapsed="false">
      <c r="A41" s="99" t="s">
        <v>130</v>
      </c>
      <c r="B41" s="100" t="n">
        <v>24</v>
      </c>
      <c r="C41" s="100" t="n">
        <v>24.79</v>
      </c>
      <c r="D41" s="29" t="n">
        <f aca="false">B41/C41</f>
        <v>0.968132311415893</v>
      </c>
      <c r="E41" s="100" t="n">
        <v>32</v>
      </c>
      <c r="F41" s="100" t="n">
        <v>37</v>
      </c>
      <c r="G41" s="100" t="n">
        <v>13.44</v>
      </c>
      <c r="H41" s="29" t="n">
        <f aca="false">(F41/G41)</f>
        <v>2.75297619047619</v>
      </c>
      <c r="I41" s="100" t="n">
        <v>14</v>
      </c>
      <c r="J41" s="100" t="n">
        <v>-31</v>
      </c>
      <c r="K41" s="100" t="n">
        <v>30.88</v>
      </c>
      <c r="L41" s="29" t="n">
        <f aca="false">J41/K41</f>
        <v>-1.00388601036269</v>
      </c>
      <c r="M41" s="100" t="n">
        <v>37</v>
      </c>
      <c r="N41" s="101" t="n">
        <v>56</v>
      </c>
      <c r="O41" s="101" t="n">
        <v>27.98</v>
      </c>
      <c r="P41" s="29" t="n">
        <f aca="false">(N41/O41)</f>
        <v>2.00142959256612</v>
      </c>
      <c r="Q41" s="100" t="n">
        <v>26</v>
      </c>
      <c r="R41" s="100" t="n">
        <v>17</v>
      </c>
      <c r="S41" s="100" t="n">
        <v>15.77</v>
      </c>
      <c r="T41" s="29" t="n">
        <f aca="false">R41/S41</f>
        <v>1.07799619530755</v>
      </c>
      <c r="U41" s="100" t="n">
        <v>28</v>
      </c>
      <c r="V41" s="100" t="n">
        <f aca="false">SUM(D41+H41+L41+P41+T41)</f>
        <v>5.79664827940306</v>
      </c>
      <c r="W41" s="31" t="n">
        <f aca="false">E41+I41+M41+Q41+U41</f>
        <v>137</v>
      </c>
      <c r="X41" s="102" t="n">
        <v>30</v>
      </c>
    </row>
    <row r="42" customFormat="false" ht="13.8" hidden="false" customHeight="false" outlineLevel="0" collapsed="false">
      <c r="A42" s="99" t="s">
        <v>131</v>
      </c>
      <c r="B42" s="100" t="n">
        <v>53</v>
      </c>
      <c r="C42" s="100" t="n">
        <v>36.78</v>
      </c>
      <c r="D42" s="29" t="n">
        <f aca="false">B42/C42</f>
        <v>1.44100054377379</v>
      </c>
      <c r="E42" s="100" t="n">
        <v>28</v>
      </c>
      <c r="F42" s="100" t="n">
        <v>37</v>
      </c>
      <c r="G42" s="100" t="n">
        <v>21.74</v>
      </c>
      <c r="H42" s="29" t="n">
        <f aca="false">(F42/G42)</f>
        <v>1.70193192272309</v>
      </c>
      <c r="I42" s="100" t="n">
        <v>30</v>
      </c>
      <c r="J42" s="100" t="n">
        <v>51</v>
      </c>
      <c r="K42" s="100" t="n">
        <v>50.55</v>
      </c>
      <c r="L42" s="29" t="n">
        <f aca="false">J42/K42</f>
        <v>1.00890207715134</v>
      </c>
      <c r="M42" s="100" t="n">
        <v>14</v>
      </c>
      <c r="N42" s="101" t="n">
        <v>66</v>
      </c>
      <c r="O42" s="101" t="n">
        <v>53.44</v>
      </c>
      <c r="P42" s="29" t="n">
        <f aca="false">(N42/O42)</f>
        <v>1.23502994011976</v>
      </c>
      <c r="Q42" s="100" t="n">
        <v>34</v>
      </c>
      <c r="R42" s="100" t="n">
        <v>7</v>
      </c>
      <c r="S42" s="100" t="n">
        <v>78.1</v>
      </c>
      <c r="T42" s="29" t="n">
        <f aca="false">R42/S42</f>
        <v>0.089628681177977</v>
      </c>
      <c r="U42" s="100" t="n">
        <v>33</v>
      </c>
      <c r="V42" s="100" t="n">
        <f aca="false">SUM(D42+H42+L42+P42+T42)</f>
        <v>5.47649316494595</v>
      </c>
      <c r="W42" s="31" t="n">
        <f aca="false">E42+I42+M42+Q42+U42</f>
        <v>139</v>
      </c>
      <c r="X42" s="102" t="n">
        <v>31</v>
      </c>
    </row>
    <row r="43" customFormat="false" ht="13.8" hidden="false" customHeight="false" outlineLevel="0" collapsed="false">
      <c r="A43" s="99" t="s">
        <v>132</v>
      </c>
      <c r="B43" s="100" t="n">
        <v>45</v>
      </c>
      <c r="C43" s="100" t="n">
        <v>34.39</v>
      </c>
      <c r="D43" s="29" t="n">
        <f aca="false">B43/C43</f>
        <v>1.30851991858098</v>
      </c>
      <c r="E43" s="100" t="n">
        <v>30</v>
      </c>
      <c r="F43" s="100" t="n">
        <v>31</v>
      </c>
      <c r="G43" s="100" t="n">
        <v>15.13</v>
      </c>
      <c r="H43" s="29" t="n">
        <f aca="false">(F43/G43)</f>
        <v>2.04890945142102</v>
      </c>
      <c r="I43" s="100" t="n">
        <v>24</v>
      </c>
      <c r="J43" s="100" t="n">
        <v>37</v>
      </c>
      <c r="K43" s="100" t="n">
        <v>73.38</v>
      </c>
      <c r="L43" s="29" t="n">
        <f aca="false">J43/K43</f>
        <v>0.50422458435541</v>
      </c>
      <c r="M43" s="100" t="n">
        <v>22</v>
      </c>
      <c r="N43" s="101" t="n">
        <v>72</v>
      </c>
      <c r="O43" s="101" t="n">
        <v>47.78</v>
      </c>
      <c r="P43" s="29" t="n">
        <f aca="false">(N43/O43)</f>
        <v>1.5069066555044</v>
      </c>
      <c r="Q43" s="100" t="n">
        <v>32</v>
      </c>
      <c r="R43" s="100" t="n">
        <v>4</v>
      </c>
      <c r="S43" s="100" t="n">
        <v>46.55</v>
      </c>
      <c r="T43" s="29" t="n">
        <f aca="false">R43/S43</f>
        <v>0.0859291084854995</v>
      </c>
      <c r="U43" s="100" t="n">
        <v>34</v>
      </c>
      <c r="V43" s="100" t="n">
        <f aca="false">SUM(D43+H43+L43+P43+T43)</f>
        <v>5.45448971834731</v>
      </c>
      <c r="W43" s="31" t="n">
        <f aca="false">E43+I43+M43+Q43+U43</f>
        <v>142</v>
      </c>
      <c r="X43" s="102" t="n">
        <v>32</v>
      </c>
    </row>
    <row r="44" customFormat="false" ht="13.8" hidden="false" customHeight="false" outlineLevel="0" collapsed="false">
      <c r="A44" s="99" t="s">
        <v>133</v>
      </c>
      <c r="B44" s="100" t="n">
        <v>6</v>
      </c>
      <c r="C44" s="100" t="n">
        <v>32.43</v>
      </c>
      <c r="D44" s="29" t="n">
        <f aca="false">B44/C44</f>
        <v>0.185013876040703</v>
      </c>
      <c r="E44" s="100" t="n">
        <v>37</v>
      </c>
      <c r="F44" s="100" t="n">
        <v>37</v>
      </c>
      <c r="G44" s="100" t="n">
        <v>12.17</v>
      </c>
      <c r="H44" s="29" t="n">
        <f aca="false">(F44/G44)</f>
        <v>3.04026294165982</v>
      </c>
      <c r="I44" s="100" t="n">
        <v>10</v>
      </c>
      <c r="J44" s="100" t="n">
        <v>0</v>
      </c>
      <c r="K44" s="100" t="n">
        <v>34.01</v>
      </c>
      <c r="L44" s="29" t="n">
        <f aca="false">J44/K44</f>
        <v>0</v>
      </c>
      <c r="M44" s="100" t="n">
        <v>28</v>
      </c>
      <c r="N44" s="101" t="n">
        <v>51</v>
      </c>
      <c r="O44" s="101" t="n">
        <v>31.62</v>
      </c>
      <c r="P44" s="29" t="n">
        <f aca="false">(N44/O44)</f>
        <v>1.61290322580645</v>
      </c>
      <c r="Q44" s="100" t="n">
        <v>31</v>
      </c>
      <c r="R44" s="100" t="n">
        <v>-24</v>
      </c>
      <c r="S44" s="100" t="n">
        <v>23.7</v>
      </c>
      <c r="T44" s="29" t="n">
        <f aca="false">R44/S44</f>
        <v>-1.0126582278481</v>
      </c>
      <c r="U44" s="100" t="n">
        <v>37</v>
      </c>
      <c r="V44" s="100" t="n">
        <f aca="false">SUM(D44+H44+L44+P44+T44)</f>
        <v>3.82552181565887</v>
      </c>
      <c r="W44" s="31" t="n">
        <f aca="false">E44+I44+M44+Q44+U44</f>
        <v>143</v>
      </c>
      <c r="X44" s="102" t="n">
        <v>33</v>
      </c>
    </row>
    <row r="45" customFormat="false" ht="13.8" hidden="false" customHeight="false" outlineLevel="0" collapsed="false">
      <c r="A45" s="99" t="s">
        <v>134</v>
      </c>
      <c r="B45" s="100" t="n">
        <v>22</v>
      </c>
      <c r="C45" s="100" t="n">
        <v>42.59</v>
      </c>
      <c r="D45" s="29" t="n">
        <f aca="false">B45/C45</f>
        <v>0.516553181498004</v>
      </c>
      <c r="E45" s="100" t="n">
        <v>34</v>
      </c>
      <c r="F45" s="100" t="n">
        <v>29</v>
      </c>
      <c r="G45" s="100" t="n">
        <v>22.82</v>
      </c>
      <c r="H45" s="29" t="n">
        <f aca="false">(F45/G45)</f>
        <v>1.27081507449606</v>
      </c>
      <c r="I45" s="100" t="n">
        <v>33</v>
      </c>
      <c r="J45" s="100" t="n">
        <v>53</v>
      </c>
      <c r="K45" s="100" t="n">
        <v>58.31</v>
      </c>
      <c r="L45" s="29" t="n">
        <f aca="false">J45/K45</f>
        <v>0.908935002572457</v>
      </c>
      <c r="M45" s="100" t="n">
        <v>16</v>
      </c>
      <c r="N45" s="101" t="n">
        <v>62</v>
      </c>
      <c r="O45" s="101" t="n">
        <v>45.9</v>
      </c>
      <c r="P45" s="29" t="n">
        <f aca="false">(N45/O45)</f>
        <v>1.35076252723312</v>
      </c>
      <c r="Q45" s="100" t="n">
        <v>33</v>
      </c>
      <c r="R45" s="100" t="n">
        <v>34</v>
      </c>
      <c r="S45" s="100" t="n">
        <v>33.64</v>
      </c>
      <c r="T45" s="29" t="n">
        <f aca="false">R45/S45</f>
        <v>1.01070154577883</v>
      </c>
      <c r="U45" s="100" t="n">
        <v>29</v>
      </c>
      <c r="V45" s="100" t="n">
        <f aca="false">SUM(D45+H45+L45+P45+T45)</f>
        <v>5.05776733157847</v>
      </c>
      <c r="W45" s="31" t="n">
        <f aca="false">E45+I45+M45+Q45+U45</f>
        <v>145</v>
      </c>
      <c r="X45" s="102" t="n">
        <v>34</v>
      </c>
    </row>
    <row r="46" customFormat="false" ht="13.8" hidden="false" customHeight="false" outlineLevel="0" collapsed="false">
      <c r="A46" s="99" t="s">
        <v>135</v>
      </c>
      <c r="B46" s="100" t="n">
        <v>38</v>
      </c>
      <c r="C46" s="100" t="n">
        <v>43.5</v>
      </c>
      <c r="D46" s="29" t="n">
        <f aca="false">B46/C46</f>
        <v>0.873563218390805</v>
      </c>
      <c r="E46" s="100" t="n">
        <v>33</v>
      </c>
      <c r="F46" s="100" t="n">
        <v>43</v>
      </c>
      <c r="G46" s="100" t="n">
        <v>20.61</v>
      </c>
      <c r="H46" s="29" t="n">
        <f aca="false">(F46/G46)</f>
        <v>2.08636584182436</v>
      </c>
      <c r="I46" s="100" t="n">
        <v>23</v>
      </c>
      <c r="J46" s="100" t="n">
        <v>-12</v>
      </c>
      <c r="K46" s="100" t="n">
        <v>31.16</v>
      </c>
      <c r="L46" s="29" t="n">
        <f aca="false">J46/K46</f>
        <v>-0.385109114249037</v>
      </c>
      <c r="M46" s="100" t="n">
        <v>32</v>
      </c>
      <c r="N46" s="101" t="n">
        <v>7</v>
      </c>
      <c r="O46" s="101" t="n">
        <v>40.38</v>
      </c>
      <c r="P46" s="29" t="n">
        <f aca="false">(N46/O46)</f>
        <v>0.173353145121347</v>
      </c>
      <c r="Q46" s="100" t="n">
        <v>37</v>
      </c>
      <c r="R46" s="100" t="n">
        <v>62</v>
      </c>
      <c r="S46" s="100" t="n">
        <v>37.18</v>
      </c>
      <c r="T46" s="29" t="n">
        <f aca="false">R46/S46</f>
        <v>1.66756320602474</v>
      </c>
      <c r="U46" s="100" t="n">
        <v>23</v>
      </c>
      <c r="V46" s="100" t="n">
        <f aca="false">SUM(D46+H46+L46+P46+T46)</f>
        <v>4.41573629711222</v>
      </c>
      <c r="W46" s="31" t="n">
        <f aca="false">E46+I46+M46+Q46+U46</f>
        <v>148</v>
      </c>
      <c r="X46" s="102" t="n">
        <v>35</v>
      </c>
    </row>
    <row r="47" customFormat="false" ht="15" hidden="false" customHeight="false" outlineLevel="0" collapsed="false">
      <c r="A47" s="54" t="s">
        <v>136</v>
      </c>
      <c r="B47" s="29" t="n">
        <v>53</v>
      </c>
      <c r="C47" s="29" t="n">
        <v>29.98</v>
      </c>
      <c r="D47" s="29" t="n">
        <f aca="false">B47/C47</f>
        <v>1.76784523015344</v>
      </c>
      <c r="E47" s="100" t="n">
        <v>23</v>
      </c>
      <c r="F47" s="29" t="n">
        <v>23</v>
      </c>
      <c r="G47" s="29" t="n">
        <v>33.54</v>
      </c>
      <c r="H47" s="29" t="n">
        <f aca="false">(F47/G47)</f>
        <v>0.685748360166965</v>
      </c>
      <c r="I47" s="100" t="n">
        <v>35</v>
      </c>
      <c r="J47" s="29" t="n">
        <v>15</v>
      </c>
      <c r="K47" s="29" t="n">
        <v>67.85</v>
      </c>
      <c r="L47" s="29" t="n">
        <f aca="false">J47/K47</f>
        <v>0.221075902726603</v>
      </c>
      <c r="M47" s="100" t="n">
        <v>26</v>
      </c>
      <c r="N47" s="103" t="n">
        <v>74</v>
      </c>
      <c r="O47" s="103" t="n">
        <v>76.3</v>
      </c>
      <c r="P47" s="29" t="n">
        <f aca="false">(N47/O47)</f>
        <v>0.969855832241153</v>
      </c>
      <c r="Q47" s="100" t="n">
        <v>35</v>
      </c>
      <c r="R47" s="29" t="n">
        <v>-3</v>
      </c>
      <c r="S47" s="29" t="n">
        <v>39.34</v>
      </c>
      <c r="T47" s="29" t="n">
        <f aca="false">R47/S47</f>
        <v>-0.0762582613116421</v>
      </c>
      <c r="U47" s="100" t="n">
        <v>35</v>
      </c>
      <c r="V47" s="100" t="n">
        <f aca="false">SUM(D47+H47+L47+P47+T47)</f>
        <v>3.56826706397651</v>
      </c>
      <c r="W47" s="31" t="n">
        <f aca="false">E47+I47+M47+Q47+U47</f>
        <v>154</v>
      </c>
      <c r="X47" s="102" t="n">
        <v>36</v>
      </c>
    </row>
    <row r="48" customFormat="false" ht="13.8" hidden="false" customHeight="false" outlineLevel="0" collapsed="false">
      <c r="A48" s="99" t="s">
        <v>137</v>
      </c>
      <c r="B48" s="100" t="n">
        <v>13</v>
      </c>
      <c r="C48" s="100" t="n">
        <v>35.97</v>
      </c>
      <c r="D48" s="29" t="n">
        <f aca="false">B48/C48</f>
        <v>0.361412288017793</v>
      </c>
      <c r="E48" s="100" t="n">
        <v>36</v>
      </c>
      <c r="F48" s="100" t="n">
        <v>28</v>
      </c>
      <c r="G48" s="100" t="n">
        <v>12.87</v>
      </c>
      <c r="H48" s="29" t="n">
        <f aca="false">(F48/G48)</f>
        <v>2.17560217560218</v>
      </c>
      <c r="I48" s="100" t="n">
        <v>21</v>
      </c>
      <c r="J48" s="100" t="n">
        <v>-20</v>
      </c>
      <c r="K48" s="100" t="n">
        <v>29.55</v>
      </c>
      <c r="L48" s="29" t="n">
        <f aca="false">J48/K48</f>
        <v>-0.676818950930626</v>
      </c>
      <c r="M48" s="100" t="n">
        <v>35</v>
      </c>
      <c r="N48" s="101" t="n">
        <v>64</v>
      </c>
      <c r="O48" s="101" t="n">
        <v>35.08</v>
      </c>
      <c r="P48" s="29" t="n">
        <f aca="false">(N48/O48)</f>
        <v>1.82440136830103</v>
      </c>
      <c r="Q48" s="100" t="n">
        <v>28</v>
      </c>
      <c r="R48" s="100" t="n">
        <v>-24</v>
      </c>
      <c r="S48" s="100" t="n">
        <v>24.78</v>
      </c>
      <c r="T48" s="29" t="n">
        <f aca="false">R48/S48</f>
        <v>-0.968523002421308</v>
      </c>
      <c r="U48" s="100" t="n">
        <v>36</v>
      </c>
      <c r="V48" s="100" t="n">
        <f aca="false">SUM(D48+H48+L48+P48+T48)</f>
        <v>2.71607387856906</v>
      </c>
      <c r="W48" s="31" t="n">
        <f aca="false">E48+I48+M48+Q48+U48</f>
        <v>156</v>
      </c>
      <c r="X48" s="102" t="n">
        <v>37</v>
      </c>
    </row>
    <row r="49" customFormat="false" ht="14.5" hidden="false" customHeight="false" outlineLevel="0" collapsed="false">
      <c r="A49" s="105"/>
    </row>
  </sheetData>
  <autoFilter ref="A11:X47"/>
  <mergeCells count="8">
    <mergeCell ref="A2:H2"/>
    <mergeCell ref="A3:X3"/>
    <mergeCell ref="A4:X4"/>
    <mergeCell ref="B10:E10"/>
    <mergeCell ref="F10:I10"/>
    <mergeCell ref="J10:M10"/>
    <mergeCell ref="N10:Q10"/>
    <mergeCell ref="R10:U10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8.7421875" defaultRowHeight="14.5" zeroHeight="false" outlineLevelRow="0" outlineLevelCol="0"/>
  <cols>
    <col collapsed="false" customWidth="false" hidden="false" outlineLevel="0" max="1" min="1" style="2" width="8.72"/>
    <col collapsed="false" customWidth="true" hidden="false" outlineLevel="0" max="2" min="2" style="74" width="18.27"/>
    <col collapsed="false" customWidth="true" hidden="false" outlineLevel="0" max="3" min="3" style="106" width="19.83"/>
    <col collapsed="false" customWidth="true" hidden="false" outlineLevel="0" max="4" min="4" style="74" width="5.36"/>
    <col collapsed="false" customWidth="false" hidden="false" outlineLevel="0" max="8" min="5" style="74" width="8.72"/>
    <col collapsed="false" customWidth="true" hidden="false" outlineLevel="0" max="9" min="9" style="74" width="10"/>
    <col collapsed="false" customWidth="false" hidden="false" outlineLevel="0" max="14" min="10" style="74" width="8.72"/>
    <col collapsed="false" customWidth="true" hidden="false" outlineLevel="0" max="25" min="25" style="0" width="10.36"/>
    <col collapsed="false" customWidth="true" hidden="false" outlineLevel="0" max="26" min="26" style="0" width="10.54"/>
    <col collapsed="false" customWidth="true" hidden="true" outlineLevel="0" max="27" min="27" style="0" width="13.09"/>
    <col collapsed="false" customWidth="true" hidden="true" outlineLevel="0" max="28" min="28" style="0" width="10.36"/>
    <col collapsed="false" customWidth="true" hidden="true" outlineLevel="0" max="29" min="29" style="0" width="10.27"/>
  </cols>
  <sheetData>
    <row r="2" customFormat="false" ht="18.5" hidden="false" customHeight="false" outlineLevel="0" collapsed="false">
      <c r="A2" s="3" t="s">
        <v>138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8.5" hidden="false" customHeight="false" outlineLevel="0" collapsed="false">
      <c r="A3" s="4" t="n">
        <v>44721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5" hidden="false" customHeight="true" outlineLevel="0" collapsed="false">
      <c r="A4" s="107"/>
      <c r="B4" s="108"/>
      <c r="C4" s="109"/>
      <c r="D4" s="82" t="s">
        <v>6</v>
      </c>
      <c r="E4" s="82"/>
      <c r="F4" s="82"/>
      <c r="G4" s="82"/>
      <c r="H4" s="82" t="s">
        <v>7</v>
      </c>
      <c r="I4" s="82"/>
      <c r="J4" s="82"/>
      <c r="K4" s="82"/>
      <c r="L4" s="82" t="s">
        <v>8</v>
      </c>
      <c r="M4" s="82"/>
      <c r="N4" s="82"/>
      <c r="O4" s="82"/>
      <c r="P4" s="82" t="s">
        <v>9</v>
      </c>
      <c r="Q4" s="82"/>
      <c r="R4" s="82"/>
      <c r="S4" s="82"/>
      <c r="T4" s="82" t="s">
        <v>10</v>
      </c>
      <c r="U4" s="82"/>
      <c r="V4" s="82"/>
      <c r="W4" s="82"/>
      <c r="X4" s="83"/>
      <c r="Y4" s="85"/>
      <c r="Z4" s="110"/>
      <c r="AA4" s="110"/>
      <c r="AB4" s="110"/>
      <c r="AC4" s="85"/>
    </row>
    <row r="5" customFormat="false" ht="25" hidden="false" customHeight="true" outlineLevel="0" collapsed="false">
      <c r="A5" s="107" t="s">
        <v>3</v>
      </c>
      <c r="B5" s="108" t="s">
        <v>4</v>
      </c>
      <c r="C5" s="109" t="s">
        <v>5</v>
      </c>
      <c r="D5" s="111" t="s">
        <v>17</v>
      </c>
      <c r="E5" s="112" t="s">
        <v>18</v>
      </c>
      <c r="F5" s="113" t="s">
        <v>19</v>
      </c>
      <c r="G5" s="114" t="s">
        <v>20</v>
      </c>
      <c r="H5" s="115" t="s">
        <v>17</v>
      </c>
      <c r="I5" s="116" t="s">
        <v>18</v>
      </c>
      <c r="J5" s="117" t="s">
        <v>19</v>
      </c>
      <c r="K5" s="89" t="s">
        <v>20</v>
      </c>
      <c r="L5" s="115" t="s">
        <v>17</v>
      </c>
      <c r="M5" s="118" t="s">
        <v>18</v>
      </c>
      <c r="N5" s="113" t="s">
        <v>19</v>
      </c>
      <c r="O5" s="114" t="s">
        <v>20</v>
      </c>
      <c r="P5" s="115" t="s">
        <v>17</v>
      </c>
      <c r="Q5" s="116" t="s">
        <v>18</v>
      </c>
      <c r="R5" s="117" t="s">
        <v>19</v>
      </c>
      <c r="S5" s="89" t="s">
        <v>20</v>
      </c>
      <c r="T5" s="115" t="s">
        <v>17</v>
      </c>
      <c r="U5" s="116" t="s">
        <v>18</v>
      </c>
      <c r="V5" s="117" t="s">
        <v>19</v>
      </c>
      <c r="W5" s="89" t="s">
        <v>20</v>
      </c>
      <c r="X5" s="83" t="s">
        <v>11</v>
      </c>
      <c r="Y5" s="84" t="s">
        <v>12</v>
      </c>
      <c r="Z5" s="110" t="s">
        <v>139</v>
      </c>
      <c r="AA5" s="110"/>
      <c r="AB5" s="110"/>
      <c r="AC5" s="85" t="s">
        <v>16</v>
      </c>
    </row>
    <row r="6" customFormat="false" ht="16.5" hidden="false" customHeight="true" outlineLevel="0" collapsed="false">
      <c r="A6" s="119" t="n">
        <f aca="false">'Noreikiai komandiniai rezult.'!A26</f>
        <v>16</v>
      </c>
      <c r="B6" s="120" t="str">
        <f aca="false">'Noreikiai komandiniai rezult.'!B26</f>
        <v>Laura Zaleskienė</v>
      </c>
      <c r="C6" s="121" t="str">
        <f aca="false">'Noreikiai komandiniai rezult.'!C26</f>
        <v>Šiaulių AVPK</v>
      </c>
      <c r="D6" s="122" t="n">
        <f aca="false">'Noreikiai komandiniai rezult.'!D26</f>
        <v>55</v>
      </c>
      <c r="E6" s="122" t="n">
        <f aca="false">'Noreikiai komandiniai rezult.'!E26</f>
        <v>33.91</v>
      </c>
      <c r="F6" s="123" t="n">
        <f aca="false">'Noreikiai komandiniai rezult.'!F26</f>
        <v>1.62194043055146</v>
      </c>
      <c r="G6" s="122" t="n">
        <f aca="false">'Noreikiai komandiniai rezult.'!G26</f>
        <v>30</v>
      </c>
      <c r="H6" s="122" t="n">
        <f aca="false">'Noreikiai komandiniai rezult.'!H26</f>
        <v>43</v>
      </c>
      <c r="I6" s="122" t="n">
        <f aca="false">'Noreikiai komandiniai rezult.'!I26</f>
        <v>22.95</v>
      </c>
      <c r="J6" s="123" t="n">
        <f aca="false">'Noreikiai komandiniai rezult.'!J26</f>
        <v>1.87363834422658</v>
      </c>
      <c r="K6" s="122" t="n">
        <f aca="false">'Noreikiai komandiniai rezult.'!K26</f>
        <v>30</v>
      </c>
      <c r="L6" s="122" t="n">
        <f aca="false">'Noreikiai komandiniai rezult.'!L26</f>
        <v>40</v>
      </c>
      <c r="M6" s="122" t="n">
        <f aca="false">'Noreikiai komandiniai rezult.'!M26</f>
        <v>124</v>
      </c>
      <c r="N6" s="123" t="n">
        <f aca="false">'Noreikiai komandiniai rezult.'!N26</f>
        <v>0.32258064516129</v>
      </c>
      <c r="O6" s="122" t="n">
        <f aca="false">'Noreikiai komandiniai rezult.'!O26</f>
        <v>33</v>
      </c>
      <c r="P6" s="122" t="n">
        <f aca="false">'Noreikiai komandiniai rezult.'!P26</f>
        <v>84</v>
      </c>
      <c r="Q6" s="122" t="n">
        <f aca="false">'Noreikiai komandiniai rezult.'!Q26</f>
        <v>51.09</v>
      </c>
      <c r="R6" s="123" t="n">
        <f aca="false">'Noreikiai komandiniai rezult.'!R26</f>
        <v>1.64415736934821</v>
      </c>
      <c r="S6" s="122" t="n">
        <f aca="false">'Noreikiai komandiniai rezult.'!S26</f>
        <v>41</v>
      </c>
      <c r="T6" s="122" t="n">
        <f aca="false">'Noreikiai komandiniai rezult.'!T26</f>
        <v>62</v>
      </c>
      <c r="U6" s="122" t="n">
        <f aca="false">'Noreikiai komandiniai rezult.'!U26</f>
        <v>32.21</v>
      </c>
      <c r="V6" s="123" t="n">
        <f aca="false">'Noreikiai komandiniai rezult.'!V26</f>
        <v>1.92486805339957</v>
      </c>
      <c r="W6" s="122" t="n">
        <f aca="false">'Noreikiai komandiniai rezult.'!W26</f>
        <v>18</v>
      </c>
      <c r="X6" s="123" t="n">
        <f aca="false">'Noreikiai komandiniai rezult.'!X26</f>
        <v>7.3871848426871</v>
      </c>
      <c r="Y6" s="0" t="n">
        <f aca="false">'Noreikiai komandiniai rezult.'!Y17</f>
        <v>71</v>
      </c>
      <c r="Z6" s="0" t="n">
        <f aca="false">'Noreikiai komandiniai rezult.'!Z17</f>
        <v>8</v>
      </c>
    </row>
    <row r="7" customFormat="false" ht="16.5" hidden="false" customHeight="true" outlineLevel="0" collapsed="false">
      <c r="A7" s="2" t="n">
        <f aca="false">'Noreikiai komandiniai rezult.'!A18</f>
        <v>8</v>
      </c>
      <c r="B7" s="74" t="str">
        <f aca="false">'Noreikiai komandiniai rezult.'!B18</f>
        <v>Ingrida Zaleckaitė</v>
      </c>
      <c r="C7" s="106" t="str">
        <f aca="false">'Noreikiai komandiniai rezult.'!C18</f>
        <v>Kauno AVPK</v>
      </c>
      <c r="D7" s="74" t="n">
        <f aca="false">'Noreikiai komandiniai rezult.'!D18</f>
        <v>36</v>
      </c>
      <c r="E7" s="74" t="n">
        <f aca="false">'Noreikiai komandiniai rezult.'!E18</f>
        <v>19.37</v>
      </c>
      <c r="F7" s="74" t="n">
        <f aca="false">'Noreikiai komandiniai rezult.'!F18</f>
        <v>1.85854414042333</v>
      </c>
      <c r="G7" s="74" t="n">
        <f aca="false">'Noreikiai komandiniai rezult.'!G18</f>
        <v>26</v>
      </c>
      <c r="H7" s="74" t="n">
        <f aca="false">'Noreikiai komandiniai rezult.'!H18</f>
        <v>41</v>
      </c>
      <c r="I7" s="74" t="n">
        <f aca="false">'Noreikiai komandiniai rezult.'!I18</f>
        <v>18.89</v>
      </c>
      <c r="J7" s="74" t="n">
        <f aca="false">'Noreikiai komandiniai rezult.'!J18</f>
        <v>2.17046056114346</v>
      </c>
      <c r="K7" s="74" t="n">
        <f aca="false">'Noreikiai komandiniai rezult.'!K18</f>
        <v>22</v>
      </c>
      <c r="L7" s="74" t="n">
        <f aca="false">'Noreikiai komandiniai rezult.'!L18</f>
        <v>43</v>
      </c>
      <c r="M7" s="74" t="n">
        <f aca="false">'Noreikiai komandiniai rezult.'!M18</f>
        <v>50.73</v>
      </c>
      <c r="N7" s="74" t="n">
        <f aca="false">'Noreikiai komandiniai rezult.'!N18</f>
        <v>0.84762467967672</v>
      </c>
      <c r="O7" s="0" t="n">
        <f aca="false">'Noreikiai komandiniai rezult.'!O18</f>
        <v>17</v>
      </c>
      <c r="P7" s="0" t="n">
        <f aca="false">'Noreikiai komandiniai rezult.'!P18</f>
        <v>82</v>
      </c>
      <c r="Q7" s="0" t="n">
        <f aca="false">'Noreikiai komandiniai rezult.'!Q18</f>
        <v>21.71</v>
      </c>
      <c r="R7" s="0" t="n">
        <f aca="false">'Noreikiai komandiniai rezult.'!R18</f>
        <v>3.7770612620912</v>
      </c>
      <c r="S7" s="0" t="n">
        <f aca="false">'Noreikiai komandiniai rezult.'!S18</f>
        <v>3</v>
      </c>
      <c r="T7" s="0" t="n">
        <f aca="false">'Noreikiai komandiniai rezult.'!T18</f>
        <v>68</v>
      </c>
      <c r="U7" s="0" t="n">
        <f aca="false">'Noreikiai komandiniai rezult.'!U18</f>
        <v>35.47</v>
      </c>
      <c r="V7" s="0" t="n">
        <f aca="false">'Noreikiai komandiniai rezult.'!V18</f>
        <v>1.91711305328447</v>
      </c>
      <c r="W7" s="0" t="n">
        <f aca="false">'Noreikiai komandiniai rezult.'!W18</f>
        <v>20</v>
      </c>
      <c r="X7" s="0" t="n">
        <f aca="false">'Noreikiai komandiniai rezult.'!X18</f>
        <v>10.5708036966192</v>
      </c>
      <c r="Y7" s="0" t="n">
        <f aca="false">'Noreikiai komandiniai rezult.'!Y15</f>
        <v>83</v>
      </c>
      <c r="Z7" s="0" t="n">
        <f aca="false">'Noreikiai komandiniai rezult.'!Z15</f>
        <v>11</v>
      </c>
    </row>
    <row r="8" customFormat="false" ht="16.5" hidden="false" customHeight="true" outlineLevel="0" collapsed="false">
      <c r="A8" s="119" t="n">
        <f aca="false">'Noreikiai komandiniai rezult.'!A29</f>
        <v>20</v>
      </c>
      <c r="B8" s="66" t="str">
        <f aca="false">'Noreikiai komandiniai rezult.'!B29</f>
        <v>Taisija Logoida</v>
      </c>
      <c r="C8" s="121" t="str">
        <f aca="false">'Noreikiai komandiniai rezult.'!C29</f>
        <v>Panevėžio AVPK</v>
      </c>
      <c r="D8" s="122" t="n">
        <f aca="false">'Noreikiai komandiniai rezult.'!D29</f>
        <v>30</v>
      </c>
      <c r="E8" s="122" t="n">
        <f aca="false">'Noreikiai komandiniai rezult.'!E29</f>
        <v>33.77</v>
      </c>
      <c r="F8" s="123" t="n">
        <f aca="false">'Noreikiai komandiniai rezult.'!F29</f>
        <v>0.888362451880367</v>
      </c>
      <c r="G8" s="122" t="n">
        <f aca="false">'Noreikiai komandiniai rezult.'!G29</f>
        <v>38</v>
      </c>
      <c r="H8" s="122" t="n">
        <f aca="false">'Noreikiai komandiniai rezult.'!H29</f>
        <v>24</v>
      </c>
      <c r="I8" s="122" t="n">
        <f aca="false">'Noreikiai komandiniai rezult.'!I29</f>
        <v>19.06</v>
      </c>
      <c r="J8" s="123" t="n">
        <f aca="false">'Noreikiai komandiniai rezult.'!J29</f>
        <v>1.2591815320042</v>
      </c>
      <c r="K8" s="122" t="n">
        <f aca="false">'Noreikiai komandiniai rezult.'!K29</f>
        <v>37</v>
      </c>
      <c r="L8" s="122" t="n">
        <f aca="false">'Noreikiai komandiniai rezult.'!L29</f>
        <v>36</v>
      </c>
      <c r="M8" s="122" t="n">
        <f aca="false">'Noreikiai komandiniai rezult.'!M29</f>
        <v>80.92</v>
      </c>
      <c r="N8" s="123" t="n">
        <f aca="false">'Noreikiai komandiniai rezult.'!N29</f>
        <v>0.444883835887296</v>
      </c>
      <c r="O8" s="122" t="n">
        <f aca="false">'Noreikiai komandiniai rezult.'!O29</f>
        <v>29</v>
      </c>
      <c r="P8" s="122" t="n">
        <f aca="false">'Noreikiai komandiniai rezult.'!P29</f>
        <v>84</v>
      </c>
      <c r="Q8" s="122" t="n">
        <f aca="false">'Noreikiai komandiniai rezult.'!Q29</f>
        <v>38.87</v>
      </c>
      <c r="R8" s="123" t="n">
        <f aca="false">'Noreikiai komandiniai rezult.'!R29</f>
        <v>2.16104965268845</v>
      </c>
      <c r="S8" s="122" t="n">
        <f aca="false">'Noreikiai komandiniai rezult.'!S29</f>
        <v>27</v>
      </c>
      <c r="T8" s="122" t="n">
        <f aca="false">'Noreikiai komandiniai rezult.'!T29</f>
        <v>52</v>
      </c>
      <c r="U8" s="122" t="n">
        <f aca="false">'Noreikiai komandiniai rezult.'!U29</f>
        <v>58.59</v>
      </c>
      <c r="V8" s="123" t="n">
        <f aca="false">'Noreikiai komandiniai rezult.'!V29</f>
        <v>0.887523468168629</v>
      </c>
      <c r="W8" s="122" t="n">
        <f aca="false">'Noreikiai komandiniai rezult.'!W29</f>
        <v>38</v>
      </c>
      <c r="X8" s="123" t="n">
        <f aca="false">'Noreikiai komandiniai rezult.'!X29</f>
        <v>5.64100094062894</v>
      </c>
      <c r="Y8" s="0" t="n">
        <f aca="false">'Noreikiai komandiniai rezult.'!Y18</f>
        <v>88</v>
      </c>
      <c r="Z8" s="0" t="n">
        <f aca="false">'Noreikiai komandiniai rezult.'!Z18</f>
        <v>13</v>
      </c>
    </row>
    <row r="9" customFormat="false" ht="16.5" hidden="false" customHeight="true" outlineLevel="0" collapsed="false">
      <c r="A9" s="2" t="n">
        <f aca="false">'Noreikiai komandiniai rezult.'!A22</f>
        <v>12</v>
      </c>
      <c r="B9" s="74" t="str">
        <f aca="false">'Noreikiai komandiniai rezult.'!B22</f>
        <v>Orinta Venslovaitė</v>
      </c>
      <c r="C9" s="124" t="str">
        <f aca="false">'Noreikiai komandiniai rezult.'!C22</f>
        <v>Klaipėdos AVPK</v>
      </c>
      <c r="D9" s="74" t="n">
        <f aca="false">'Noreikiai komandiniai rezult.'!D22</f>
        <v>53</v>
      </c>
      <c r="E9" s="74" t="n">
        <f aca="false">'Noreikiai komandiniai rezult.'!E22</f>
        <v>44.52</v>
      </c>
      <c r="F9" s="74" t="n">
        <f aca="false">'Noreikiai komandiniai rezult.'!F22</f>
        <v>1.19047619047619</v>
      </c>
      <c r="G9" s="74" t="n">
        <f aca="false">'Noreikiai komandiniai rezult.'!G22</f>
        <v>34</v>
      </c>
      <c r="H9" s="74" t="n">
        <f aca="false">'Noreikiai komandiniai rezult.'!H22</f>
        <v>35</v>
      </c>
      <c r="I9" s="74" t="n">
        <f aca="false">'Noreikiai komandiniai rezult.'!I22</f>
        <v>63.54</v>
      </c>
      <c r="J9" s="74" t="n">
        <f aca="false">'Noreikiai komandiniai rezult.'!J22</f>
        <v>0.550834120239219</v>
      </c>
      <c r="K9" s="74" t="n">
        <f aca="false">'Noreikiai komandiniai rezult.'!K22</f>
        <v>46</v>
      </c>
      <c r="L9" s="74" t="n">
        <f aca="false">'Noreikiai komandiniai rezult.'!L22</f>
        <v>47</v>
      </c>
      <c r="M9" s="74" t="n">
        <f aca="false">'Noreikiai komandiniai rezult.'!M22</f>
        <v>107.02</v>
      </c>
      <c r="N9" s="74" t="n">
        <f aca="false">'Noreikiai komandiniai rezult.'!N22</f>
        <v>0.439170248551673</v>
      </c>
      <c r="O9" s="0" t="n">
        <f aca="false">'Noreikiai komandiniai rezult.'!O22</f>
        <v>30</v>
      </c>
      <c r="P9" s="0" t="n">
        <f aca="false">'Noreikiai komandiniai rezult.'!P22</f>
        <v>80</v>
      </c>
      <c r="Q9" s="0" t="n">
        <f aca="false">'Noreikiai komandiniai rezult.'!Q22</f>
        <v>69.78</v>
      </c>
      <c r="R9" s="0" t="n">
        <f aca="false">'Noreikiai komandiniai rezult.'!R22</f>
        <v>1.14646030381198</v>
      </c>
      <c r="S9" s="0" t="n">
        <f aca="false">'Noreikiai komandiniai rezult.'!S22</f>
        <v>43</v>
      </c>
      <c r="T9" s="0" t="n">
        <f aca="false">'Noreikiai komandiniai rezult.'!T22</f>
        <v>62</v>
      </c>
      <c r="U9" s="0" t="n">
        <f aca="false">'Noreikiai komandiniai rezult.'!U22</f>
        <v>74.27</v>
      </c>
      <c r="V9" s="0" t="n">
        <f aca="false">'Noreikiai komandiniai rezult.'!V22</f>
        <v>0.834791975225529</v>
      </c>
      <c r="W9" s="0" t="n">
        <f aca="false">'Noreikiai komandiniai rezult.'!W22</f>
        <v>39</v>
      </c>
      <c r="X9" s="0" t="n">
        <f aca="false">'Noreikiai komandiniai rezult.'!X22</f>
        <v>4.16173283830459</v>
      </c>
      <c r="Y9" s="0" t="n">
        <f aca="false">'Noreikiai komandiniai rezult.'!Y16</f>
        <v>93</v>
      </c>
      <c r="Z9" s="0" t="n">
        <f aca="false">'Noreikiai komandiniai rezult.'!Z16</f>
        <v>15</v>
      </c>
    </row>
    <row r="10" customFormat="false" ht="16.5" hidden="false" customHeight="true" outlineLevel="0" collapsed="false">
      <c r="A10" s="2" t="n">
        <f aca="false">'Noreikiai komandiniai rezult.'!A41</f>
        <v>32</v>
      </c>
      <c r="B10" s="74" t="str">
        <f aca="false">'Noreikiai komandiniai rezult.'!B41</f>
        <v>Modesta Jabšaitė</v>
      </c>
      <c r="C10" s="106" t="str">
        <f aca="false">'Noreikiai komandiniai rezult.'!C41</f>
        <v>Telšių AVPK</v>
      </c>
      <c r="D10" s="74" t="n">
        <f aca="false">'Noreikiai komandiniai rezult.'!D41</f>
        <v>-17</v>
      </c>
      <c r="E10" s="74" t="n">
        <f aca="false">'Noreikiai komandiniai rezult.'!E41</f>
        <v>30.24</v>
      </c>
      <c r="F10" s="74" t="n">
        <f aca="false">'Noreikiai komandiniai rezult.'!F41</f>
        <v>-0.562169312169312</v>
      </c>
      <c r="G10" s="74" t="n">
        <f aca="false">'Noreikiai komandiniai rezult.'!G41</f>
        <v>45</v>
      </c>
      <c r="H10" s="74" t="n">
        <f aca="false">'Noreikiai komandiniai rezult.'!H41</f>
        <v>33</v>
      </c>
      <c r="I10" s="74" t="n">
        <f aca="false">'Noreikiai komandiniai rezult.'!I41</f>
        <v>41.15</v>
      </c>
      <c r="J10" s="74" t="n">
        <f aca="false">'Noreikiai komandiniai rezult.'!J41</f>
        <v>0.801944106925881</v>
      </c>
      <c r="K10" s="74" t="n">
        <f aca="false">'Noreikiai komandiniai rezult.'!K41</f>
        <v>43</v>
      </c>
      <c r="L10" s="74" t="n">
        <f aca="false">'Noreikiai komandiniai rezult.'!L41</f>
        <v>-62</v>
      </c>
      <c r="M10" s="74" t="n">
        <f aca="false">'Noreikiai komandiniai rezult.'!M41</f>
        <v>58.38</v>
      </c>
      <c r="N10" s="74" t="n">
        <f aca="false">'Noreikiai komandiniai rezult.'!N41</f>
        <v>-1.06200753682768</v>
      </c>
      <c r="O10" s="0" t="n">
        <f aca="false">'Noreikiai komandiniai rezult.'!O41</f>
        <v>46</v>
      </c>
      <c r="P10" s="0" t="n">
        <f aca="false">'Noreikiai komandiniai rezult.'!P41</f>
        <v>20</v>
      </c>
      <c r="Q10" s="0" t="n">
        <f aca="false">'Noreikiai komandiniai rezult.'!Q41</f>
        <v>57.95</v>
      </c>
      <c r="R10" s="0" t="n">
        <f aca="false">'Noreikiai komandiniai rezult.'!R41</f>
        <v>0.345125107851596</v>
      </c>
      <c r="S10" s="0" t="n">
        <f aca="false">'Noreikiai komandiniai rezult.'!S41</f>
        <v>46</v>
      </c>
      <c r="T10" s="0" t="n">
        <f aca="false">'Noreikiai komandiniai rezult.'!T41</f>
        <v>21</v>
      </c>
      <c r="U10" s="0" t="n">
        <f aca="false">'Noreikiai komandiniai rezult.'!U41</f>
        <v>51.6</v>
      </c>
      <c r="V10" s="0" t="n">
        <f aca="false">'Noreikiai komandiniai rezult.'!V41</f>
        <v>0.406976744186047</v>
      </c>
      <c r="W10" s="0" t="n">
        <f aca="false">'Noreikiai komandiniai rezult.'!W41</f>
        <v>41</v>
      </c>
      <c r="X10" s="0" t="n">
        <f aca="false">'Noreikiai komandiniai rezult.'!X41</f>
        <v>-0.0701308900334693</v>
      </c>
      <c r="Y10" s="0" t="n">
        <f aca="false">'Noreikiai komandiniai rezult.'!Y21</f>
        <v>111</v>
      </c>
      <c r="Z10" s="0" t="n">
        <f aca="false">'Noreikiai komandiniai rezult.'!Z21</f>
        <v>20</v>
      </c>
    </row>
    <row r="11" customFormat="false" ht="16.5" hidden="false" customHeight="true" outlineLevel="0" collapsed="false">
      <c r="A11" s="2" t="n">
        <f aca="false">'Noreikiai komandiniai rezult.'!A14</f>
        <v>4</v>
      </c>
      <c r="B11" s="74" t="str">
        <f aca="false">'Noreikiai komandiniai rezult.'!B14</f>
        <v>Gabrielė Kniūraitė</v>
      </c>
      <c r="C11" s="106" t="str">
        <f aca="false">'Noreikiai komandiniai rezult.'!C14</f>
        <v>Vilniaus AVPK</v>
      </c>
      <c r="D11" s="74" t="n">
        <f aca="false">'Noreikiai komandiniai rezult.'!D14</f>
        <v>51</v>
      </c>
      <c r="E11" s="74" t="n">
        <f aca="false">'Noreikiai komandiniai rezult.'!E14</f>
        <v>22.52</v>
      </c>
      <c r="F11" s="74" t="n">
        <f aca="false">'Noreikiai komandiniai rezult.'!F14</f>
        <v>2.26465364120782</v>
      </c>
      <c r="G11" s="74" t="n">
        <f aca="false">'Noreikiai komandiniai rezult.'!G14</f>
        <v>19</v>
      </c>
      <c r="H11" s="74" t="n">
        <f aca="false">'Noreikiai komandiniai rezult.'!H14</f>
        <v>41</v>
      </c>
      <c r="I11" s="74" t="n">
        <f aca="false">'Noreikiai komandiniai rezult.'!I14</f>
        <v>16.68</v>
      </c>
      <c r="J11" s="74" t="n">
        <f aca="false">'Noreikiai komandiniai rezult.'!J14</f>
        <v>2.45803357314149</v>
      </c>
      <c r="K11" s="74" t="n">
        <f aca="false">'Noreikiai komandiniai rezult.'!K14</f>
        <v>14</v>
      </c>
      <c r="L11" s="74" t="n">
        <f aca="false">'Noreikiai komandiniai rezult.'!L14</f>
        <v>18</v>
      </c>
      <c r="M11" s="74" t="n">
        <f aca="false">'Noreikiai komandiniai rezult.'!M14</f>
        <v>69.4</v>
      </c>
      <c r="N11" s="74" t="n">
        <f aca="false">'Noreikiai komandiniai rezult.'!N14</f>
        <v>0.259365994236311</v>
      </c>
      <c r="O11" s="0" t="n">
        <f aca="false">'Noreikiai komandiniai rezult.'!O14</f>
        <v>34</v>
      </c>
      <c r="P11" s="0" t="n">
        <f aca="false">'Noreikiai komandiniai rezult.'!P14</f>
        <v>86</v>
      </c>
      <c r="Q11" s="0" t="n">
        <f aca="false">'Noreikiai komandiniai rezult.'!Q14</f>
        <v>33.95</v>
      </c>
      <c r="R11" s="0" t="n">
        <f aca="false">'Noreikiai komandiniai rezult.'!R14</f>
        <v>2.53313696612666</v>
      </c>
      <c r="S11" s="0" t="n">
        <f aca="false">'Noreikiai komandiniai rezult.'!S14</f>
        <v>19</v>
      </c>
      <c r="T11" s="0" t="n">
        <f aca="false">'Noreikiai komandiniai rezult.'!T14</f>
        <v>56</v>
      </c>
      <c r="U11" s="0" t="n">
        <f aca="false">'Noreikiai komandiniai rezult.'!U14</f>
        <v>35.29</v>
      </c>
      <c r="V11" s="0" t="n">
        <f aca="false">'Noreikiai komandiniai rezult.'!V14</f>
        <v>1.58685179937659</v>
      </c>
      <c r="W11" s="0" t="n">
        <f aca="false">'Noreikiai komandiniai rezult.'!W14</f>
        <v>28</v>
      </c>
      <c r="X11" s="0" t="n">
        <f aca="false">'Noreikiai komandiniai rezult.'!X14</f>
        <v>9.10204197408886</v>
      </c>
      <c r="Y11" s="0" t="n">
        <f aca="false">'Noreikiai komandiniai rezult.'!Y14</f>
        <v>114</v>
      </c>
      <c r="Z11" s="0" t="n">
        <f aca="false">'Noreikiai komandiniai rezult.'!Z14</f>
        <v>21</v>
      </c>
    </row>
    <row r="12" customFormat="false" ht="16.5" hidden="false" customHeight="true" outlineLevel="0" collapsed="false">
      <c r="A12" s="2" t="n">
        <f aca="false">'Noreikiai komandiniai rezult.'!A53</f>
        <v>44</v>
      </c>
      <c r="B12" s="74" t="str">
        <f aca="false">'Noreikiai komandiniai rezult.'!B53</f>
        <v>J. Ž.</v>
      </c>
      <c r="C12" s="106" t="str">
        <f aca="false">'Noreikiai komandiniai rezult.'!C53</f>
        <v>AOR ARAS</v>
      </c>
      <c r="D12" s="74" t="n">
        <f aca="false">'Noreikiai komandiniai rezult.'!D53</f>
        <v>55</v>
      </c>
      <c r="E12" s="74" t="n">
        <f aca="false">'Noreikiai komandiniai rezult.'!E53</f>
        <v>21</v>
      </c>
      <c r="F12" s="74" t="n">
        <f aca="false">'Noreikiai komandiniai rezult.'!F53</f>
        <v>2.61904761904762</v>
      </c>
      <c r="G12" s="74" t="n">
        <f aca="false">'Noreikiai komandiniai rezult.'!G53</f>
        <v>12</v>
      </c>
      <c r="H12" s="74" t="n">
        <f aca="false">'Noreikiai komandiniai rezult.'!H53</f>
        <v>45</v>
      </c>
      <c r="I12" s="74" t="n">
        <f aca="false">'Noreikiai komandiniai rezult.'!I53</f>
        <v>16.97</v>
      </c>
      <c r="J12" s="74" t="n">
        <f aca="false">'Noreikiai komandiniai rezult.'!J53</f>
        <v>2.65173836181497</v>
      </c>
      <c r="K12" s="74" t="n">
        <f aca="false">'Noreikiai komandiniai rezult.'!K53</f>
        <v>8</v>
      </c>
      <c r="L12" s="74" t="n">
        <f aca="false">'Noreikiai komandiniai rezult.'!L53</f>
        <v>42</v>
      </c>
      <c r="M12" s="74" t="n">
        <f aca="false">'Noreikiai komandiniai rezult.'!M53</f>
        <v>52.18</v>
      </c>
      <c r="N12" s="74" t="n">
        <f aca="false">'Noreikiai komandiniai rezult.'!N53</f>
        <v>0.804906094289</v>
      </c>
      <c r="O12" s="0" t="n">
        <f aca="false">'Noreikiai komandiniai rezult.'!O53</f>
        <v>20</v>
      </c>
      <c r="P12" s="0" t="n">
        <f aca="false">'Noreikiai komandiniai rezult.'!P53</f>
        <v>80</v>
      </c>
      <c r="Q12" s="0" t="n">
        <f aca="false">'Noreikiai komandiniai rezult.'!Q53</f>
        <v>38.15</v>
      </c>
      <c r="R12" s="0" t="n">
        <f aca="false">'Noreikiai komandiniai rezult.'!R53</f>
        <v>2.09698558322412</v>
      </c>
      <c r="S12" s="0" t="n">
        <f aca="false">'Noreikiai komandiniai rezult.'!S53</f>
        <v>29</v>
      </c>
      <c r="T12" s="0" t="n">
        <f aca="false">'Noreikiai komandiniai rezult.'!T53</f>
        <v>64</v>
      </c>
      <c r="U12" s="0" t="n">
        <f aca="false">'Noreikiai komandiniai rezult.'!U53</f>
        <v>31.3</v>
      </c>
      <c r="V12" s="0" t="n">
        <f aca="false">'Noreikiai komandiniai rezult.'!V53</f>
        <v>2.04472843450479</v>
      </c>
      <c r="W12" s="0" t="n">
        <f aca="false">'Noreikiai komandiniai rezult.'!W53</f>
        <v>14</v>
      </c>
      <c r="X12" s="0" t="n">
        <f aca="false">'Noreikiai komandiniai rezult.'!X53</f>
        <v>10.2174060928805</v>
      </c>
      <c r="Y12" s="0" t="n">
        <f aca="false">'Noreikiai komandiniai rezult.'!Y24</f>
        <v>122</v>
      </c>
      <c r="Z12" s="0" t="n">
        <f aca="false">'Noreikiai komandiniai rezult.'!Z24</f>
        <v>23</v>
      </c>
    </row>
    <row r="13" customFormat="false" ht="16.5" hidden="false" customHeight="true" outlineLevel="0" collapsed="false">
      <c r="A13" s="2" t="n">
        <f aca="false">'Noreikiai komandiniai rezult.'!A33</f>
        <v>24</v>
      </c>
      <c r="B13" s="74" t="str">
        <f aca="false">'Noreikiai komandiniai rezult.'!B33</f>
        <v>Vaida Ramelė</v>
      </c>
      <c r="C13" s="106" t="str">
        <f aca="false">'Noreikiai komandiniai rezult.'!C33</f>
        <v>Marijampolės AVPK</v>
      </c>
      <c r="D13" s="74" t="n">
        <f aca="false">'Noreikiai komandiniai rezult.'!D33</f>
        <v>55</v>
      </c>
      <c r="E13" s="74" t="n">
        <f aca="false">'Noreikiai komandiniai rezult.'!E33</f>
        <v>25.25</v>
      </c>
      <c r="F13" s="74" t="n">
        <f aca="false">'Noreikiai komandiniai rezult.'!F33</f>
        <v>2.17821782178218</v>
      </c>
      <c r="G13" s="74" t="n">
        <f aca="false">'Noreikiai komandiniai rezult.'!G33</f>
        <v>21</v>
      </c>
      <c r="H13" s="74" t="n">
        <f aca="false">'Noreikiai komandiniai rezult.'!H33</f>
        <v>24</v>
      </c>
      <c r="I13" s="74" t="n">
        <f aca="false">'Noreikiai komandiniai rezult.'!I33</f>
        <v>15.96</v>
      </c>
      <c r="J13" s="74" t="n">
        <f aca="false">'Noreikiai komandiniai rezult.'!J33</f>
        <v>1.50375939849624</v>
      </c>
      <c r="K13" s="74" t="n">
        <f aca="false">'Noreikiai komandiniai rezult.'!K33</f>
        <v>35</v>
      </c>
      <c r="L13" s="74" t="n">
        <f aca="false">'Noreikiai komandiniai rezult.'!L33</f>
        <v>61</v>
      </c>
      <c r="M13" s="74" t="n">
        <f aca="false">'Noreikiai komandiniai rezult.'!M33</f>
        <v>54.48</v>
      </c>
      <c r="N13" s="74" t="n">
        <f aca="false">'Noreikiai komandiniai rezult.'!N33</f>
        <v>1.11967694566814</v>
      </c>
      <c r="O13" s="0" t="n">
        <f aca="false">'Noreikiai komandiniai rezult.'!O33</f>
        <v>13</v>
      </c>
      <c r="P13" s="0" t="n">
        <f aca="false">'Noreikiai komandiniai rezult.'!P33</f>
        <v>90</v>
      </c>
      <c r="Q13" s="0" t="n">
        <f aca="false">'Noreikiai komandiniai rezult.'!Q33</f>
        <v>43.26</v>
      </c>
      <c r="R13" s="0" t="n">
        <f aca="false">'Noreikiai komandiniai rezult.'!R33</f>
        <v>2.08044382801664</v>
      </c>
      <c r="S13" s="0" t="n">
        <f aca="false">'Noreikiai komandiniai rezult.'!S33</f>
        <v>32</v>
      </c>
      <c r="T13" s="0" t="n">
        <f aca="false">'Noreikiai komandiniai rezult.'!T33</f>
        <v>37</v>
      </c>
      <c r="U13" s="0" t="n">
        <f aca="false">'Noreikiai komandiniai rezult.'!U33</f>
        <v>37.22</v>
      </c>
      <c r="V13" s="0" t="n">
        <f aca="false">'Noreikiai komandiniai rezult.'!V33</f>
        <v>0.994089199355185</v>
      </c>
      <c r="W13" s="0" t="n">
        <f aca="false">'Noreikiai komandiniai rezult.'!W33</f>
        <v>37</v>
      </c>
      <c r="X13" s="0" t="n">
        <f aca="false">'Noreikiai komandiniai rezult.'!X33</f>
        <v>7.87618719331838</v>
      </c>
      <c r="Y13" s="0" t="n">
        <f aca="false">'Noreikiai komandiniai rezult.'!Y19</f>
        <v>124</v>
      </c>
      <c r="Z13" s="0" t="n">
        <f aca="false">'Noreikiai komandiniai rezult.'!Z19</f>
        <v>25</v>
      </c>
    </row>
    <row r="14" customFormat="false" ht="13.8" hidden="false" customHeight="false" outlineLevel="0" collapsed="false">
      <c r="A14" s="2" t="n">
        <f aca="false">'Noreikiai komandiniai rezult.'!A37</f>
        <v>28</v>
      </c>
      <c r="B14" s="74" t="str">
        <f aca="false">'Noreikiai komandiniai rezult.'!B37</f>
        <v>Roberta Bernatavičiūtė</v>
      </c>
      <c r="C14" s="106" t="str">
        <f aca="false">'Noreikiai komandiniai rezult.'!C37</f>
        <v>Alytaus AVPK</v>
      </c>
      <c r="D14" s="74" t="n">
        <f aca="false">'Noreikiai komandiniai rezult.'!D37</f>
        <v>55</v>
      </c>
      <c r="E14" s="74" t="n">
        <f aca="false">'Noreikiai komandiniai rezult.'!E37</f>
        <v>19.41</v>
      </c>
      <c r="F14" s="74" t="n">
        <f aca="false">'Noreikiai komandiniai rezult.'!F37</f>
        <v>2.83359093250902</v>
      </c>
      <c r="G14" s="74" t="n">
        <f aca="false">'Noreikiai komandiniai rezult.'!G37</f>
        <v>9</v>
      </c>
      <c r="H14" s="74" t="n">
        <f aca="false">'Noreikiai komandiniai rezult.'!H37</f>
        <v>39</v>
      </c>
      <c r="I14" s="74" t="n">
        <f aca="false">'Noreikiai komandiniai rezult.'!I37</f>
        <v>17.4</v>
      </c>
      <c r="J14" s="74" t="n">
        <f aca="false">'Noreikiai komandiniai rezult.'!J37</f>
        <v>2.24137931034483</v>
      </c>
      <c r="K14" s="74" t="n">
        <f aca="false">'Noreikiai komandiniai rezult.'!K37</f>
        <v>18</v>
      </c>
      <c r="L14" s="74" t="n">
        <f aca="false">'Noreikiai komandiniai rezult.'!L37</f>
        <v>47</v>
      </c>
      <c r="M14" s="74" t="n">
        <f aca="false">'Noreikiai komandiniai rezult.'!M37</f>
        <v>46.97</v>
      </c>
      <c r="N14" s="74" t="n">
        <f aca="false">'Noreikiai komandiniai rezult.'!N37</f>
        <v>1.00063870555674</v>
      </c>
      <c r="O14" s="0" t="n">
        <f aca="false">'Noreikiai komandiniai rezult.'!O37</f>
        <v>15</v>
      </c>
      <c r="P14" s="0" t="n">
        <f aca="false">'Noreikiai komandiniai rezult.'!P37</f>
        <v>88</v>
      </c>
      <c r="Q14" s="0" t="n">
        <f aca="false">'Noreikiai komandiniai rezult.'!Q37</f>
        <v>31.37</v>
      </c>
      <c r="R14" s="0" t="n">
        <f aca="false">'Noreikiai komandiniai rezult.'!R37</f>
        <v>2.80522792476889</v>
      </c>
      <c r="S14" s="0" t="n">
        <f aca="false">'Noreikiai komandiniai rezult.'!S37</f>
        <v>15</v>
      </c>
      <c r="T14" s="0" t="n">
        <f aca="false">'Noreikiai komandiniai rezult.'!T37</f>
        <v>70</v>
      </c>
      <c r="U14" s="0" t="n">
        <f aca="false">'Noreikiai komandiniai rezult.'!U37</f>
        <v>26.18</v>
      </c>
      <c r="V14" s="0" t="n">
        <f aca="false">'Noreikiai komandiniai rezult.'!V37</f>
        <v>2.67379679144385</v>
      </c>
      <c r="W14" s="0" t="n">
        <f aca="false">'Noreikiai komandiniai rezult.'!W37</f>
        <v>6</v>
      </c>
      <c r="X14" s="0" t="n">
        <f aca="false">'Noreikiai komandiniai rezult.'!X37</f>
        <v>11.5546336646233</v>
      </c>
      <c r="Y14" s="0" t="n">
        <f aca="false">'Noreikiai komandiniai rezult.'!Y20</f>
        <v>135</v>
      </c>
      <c r="Z14" s="0" t="n">
        <f aca="false">'Noreikiai komandiniai rezult.'!Z20</f>
        <v>28</v>
      </c>
    </row>
    <row r="15" customFormat="false" ht="13.8" hidden="false" customHeight="false" outlineLevel="0" collapsed="false">
      <c r="A15" s="2" t="n">
        <f aca="false">'Noreikiai komandiniai rezult.'!A49</f>
        <v>40</v>
      </c>
      <c r="B15" s="74" t="str">
        <f aca="false">'Noreikiai komandiniai rezult.'!B49</f>
        <v>Laima Černiauskienė</v>
      </c>
      <c r="C15" s="106" t="str">
        <f aca="false">'Noreikiai komandiniai rezult.'!C49</f>
        <v>Utenos AVPK</v>
      </c>
      <c r="D15" s="74" t="n">
        <f aca="false">'Noreikiai komandiniai rezult.'!D49</f>
        <v>55</v>
      </c>
      <c r="E15" s="74" t="n">
        <f aca="false">'Noreikiai komandiniai rezult.'!E49</f>
        <v>31.56</v>
      </c>
      <c r="F15" s="74" t="n">
        <f aca="false">'Noreikiai komandiniai rezult.'!F49</f>
        <v>1.74271229404309</v>
      </c>
      <c r="G15" s="74" t="n">
        <f aca="false">'Noreikiai komandiniai rezult.'!G49</f>
        <v>28</v>
      </c>
      <c r="H15" s="74" t="n">
        <f aca="false">'Noreikiai komandiniai rezult.'!H49</f>
        <v>41</v>
      </c>
      <c r="I15" s="74" t="n">
        <f aca="false">'Noreikiai komandiniai rezult.'!I49</f>
        <v>18.1</v>
      </c>
      <c r="J15" s="74" t="n">
        <f aca="false">'Noreikiai komandiniai rezult.'!J49</f>
        <v>2.26519337016575</v>
      </c>
      <c r="K15" s="74" t="n">
        <f aca="false">'Noreikiai komandiniai rezult.'!K49</f>
        <v>16</v>
      </c>
      <c r="L15" s="74" t="n">
        <f aca="false">'Noreikiai komandiniai rezult.'!L49</f>
        <v>5</v>
      </c>
      <c r="M15" s="74" t="n">
        <f aca="false">'Noreikiai komandiniai rezult.'!M49</f>
        <v>51.19</v>
      </c>
      <c r="N15" s="74" t="n">
        <f aca="false">'Noreikiai komandiniai rezult.'!N49</f>
        <v>0.0976753272123462</v>
      </c>
      <c r="O15" s="0" t="n">
        <f aca="false">'Noreikiai komandiniai rezult.'!O49</f>
        <v>36</v>
      </c>
      <c r="P15" s="0" t="n">
        <f aca="false">'Noreikiai komandiniai rezult.'!P49</f>
        <v>57</v>
      </c>
      <c r="Q15" s="0" t="n">
        <f aca="false">'Noreikiai komandiniai rezult.'!Q49</f>
        <v>49.33</v>
      </c>
      <c r="R15" s="0" t="n">
        <f aca="false">'Noreikiai komandiniai rezult.'!R49</f>
        <v>1.15548347861342</v>
      </c>
      <c r="S15" s="0" t="n">
        <f aca="false">'Noreikiai komandiniai rezult.'!S49</f>
        <v>42</v>
      </c>
      <c r="T15" s="0" t="n">
        <f aca="false">'Noreikiai komandiniai rezult.'!T49</f>
        <v>58</v>
      </c>
      <c r="U15" s="0" t="n">
        <f aca="false">'Noreikiai komandiniai rezult.'!U49</f>
        <v>34.33</v>
      </c>
      <c r="V15" s="0" t="n">
        <f aca="false">'Noreikiai komandiniai rezult.'!V49</f>
        <v>1.68948441596272</v>
      </c>
      <c r="W15" s="0" t="n">
        <f aca="false">'Noreikiai komandiniai rezult.'!W49</f>
        <v>24</v>
      </c>
      <c r="X15" s="0" t="n">
        <f aca="false">'Noreikiai komandiniai rezult.'!X49</f>
        <v>6.95054888599732</v>
      </c>
      <c r="Y15" s="0" t="n">
        <f aca="false">'Noreikiai komandiniai rezult.'!Y23</f>
        <v>160</v>
      </c>
      <c r="Z15" s="0" t="n">
        <f aca="false">'Noreikiai komandiniai rezult.'!Z23</f>
        <v>38</v>
      </c>
    </row>
    <row r="16" customFormat="false" ht="13.8" hidden="false" customHeight="false" outlineLevel="0" collapsed="false">
      <c r="A16" s="2" t="n">
        <f aca="false">'Noreikiai komandiniai rezult.'!A45</f>
        <v>36</v>
      </c>
      <c r="B16" s="74" t="str">
        <f aca="false">'Noreikiai komandiniai rezult.'!B45</f>
        <v>Agnė Vaitkevičienė</v>
      </c>
      <c r="C16" s="106" t="str">
        <f aca="false">'Noreikiai komandiniai rezult.'!C45</f>
        <v>Tauragės AVPK</v>
      </c>
      <c r="D16" s="74" t="n">
        <f aca="false">'Noreikiai komandiniai rezult.'!D45</f>
        <v>55</v>
      </c>
      <c r="E16" s="74" t="n">
        <f aca="false">'Noreikiai komandiniai rezult.'!E45</f>
        <v>23.75</v>
      </c>
      <c r="F16" s="74" t="n">
        <f aca="false">'Noreikiai komandiniai rezult.'!F45</f>
        <v>2.31578947368421</v>
      </c>
      <c r="G16" s="74" t="n">
        <f aca="false">'Noreikiai komandiniai rezult.'!G45</f>
        <v>18</v>
      </c>
      <c r="H16" s="74" t="n">
        <f aca="false">'Noreikiai komandiniai rezult.'!H45</f>
        <v>28</v>
      </c>
      <c r="I16" s="74" t="n">
        <f aca="false">'Noreikiai komandiniai rezult.'!I45</f>
        <v>15.18</v>
      </c>
      <c r="J16" s="74" t="n">
        <f aca="false">'Noreikiai komandiniai rezult.'!J45</f>
        <v>1.84453227931489</v>
      </c>
      <c r="K16" s="74" t="n">
        <f aca="false">'Noreikiai komandiniai rezult.'!K45</f>
        <v>31</v>
      </c>
      <c r="L16" s="74" t="n">
        <f aca="false">'Noreikiai komandiniai rezult.'!L45</f>
        <v>17</v>
      </c>
      <c r="M16" s="74" t="n">
        <f aca="false">'Noreikiai komandiniai rezult.'!M45</f>
        <v>44.61</v>
      </c>
      <c r="N16" s="74" t="n">
        <f aca="false">'Noreikiai komandiniai rezult.'!N45</f>
        <v>0.381080475229769</v>
      </c>
      <c r="O16" s="0" t="n">
        <f aca="false">'Noreikiai komandiniai rezult.'!O45</f>
        <v>31</v>
      </c>
      <c r="P16" s="0" t="n">
        <f aca="false">'Noreikiai komandiniai rezult.'!P45</f>
        <v>74</v>
      </c>
      <c r="Q16" s="0" t="n">
        <f aca="false">'Noreikiai komandiniai rezult.'!Q45</f>
        <v>37.62</v>
      </c>
      <c r="R16" s="0" t="n">
        <f aca="false">'Noreikiai komandiniai rezult.'!R45</f>
        <v>1.96703880914407</v>
      </c>
      <c r="S16" s="0" t="n">
        <f aca="false">'Noreikiai komandiniai rezult.'!S45</f>
        <v>35</v>
      </c>
      <c r="T16" s="0" t="n">
        <f aca="false">'Noreikiai komandiniai rezult.'!T45</f>
        <v>62</v>
      </c>
      <c r="U16" s="0" t="n">
        <f aca="false">'Noreikiai komandiniai rezult.'!U45</f>
        <v>42.8</v>
      </c>
      <c r="V16" s="0" t="n">
        <f aca="false">'Noreikiai komandiniai rezult.'!V45</f>
        <v>1.44859813084112</v>
      </c>
      <c r="W16" s="0" t="n">
        <f aca="false">'Noreikiai komandiniai rezult.'!W45</f>
        <v>30</v>
      </c>
      <c r="X16" s="0" t="n">
        <f aca="false">'Noreikiai komandiniai rezult.'!X45</f>
        <v>7.95703916821406</v>
      </c>
      <c r="Y16" s="0" t="n">
        <f aca="false">'Noreikiai komandiniai rezult.'!Y22</f>
        <v>192</v>
      </c>
      <c r="Z16" s="0" t="n">
        <f aca="false">'Noreikiai komandiniai rezult.'!Z22</f>
        <v>44</v>
      </c>
    </row>
  </sheetData>
  <autoFilter ref="A5:AC16"/>
  <mergeCells count="9">
    <mergeCell ref="A2:X2"/>
    <mergeCell ref="A3:X3"/>
    <mergeCell ref="D4:G4"/>
    <mergeCell ref="H4:K4"/>
    <mergeCell ref="L4:O4"/>
    <mergeCell ref="P4:S4"/>
    <mergeCell ref="T4:W4"/>
    <mergeCell ref="AA4:AA5"/>
    <mergeCell ref="AB4:AB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32" activeCellId="0" sqref="J32"/>
    </sheetView>
  </sheetViews>
  <sheetFormatPr defaultColWidth="8.7421875" defaultRowHeight="14.5" zeroHeight="false" outlineLevelRow="0" outlineLevelCol="0"/>
  <cols>
    <col collapsed="false" customWidth="true" hidden="false" outlineLevel="0" max="2" min="2" style="0" width="5.62"/>
    <col collapsed="false" customWidth="true" hidden="false" outlineLevel="0" max="3" min="3" style="0" width="8.54"/>
    <col collapsed="false" customWidth="true" hidden="false" outlineLevel="0" max="4" min="4" style="0" width="0.91"/>
    <col collapsed="false" customWidth="true" hidden="false" outlineLevel="0" max="7" min="5" style="0" width="6.62"/>
    <col collapsed="false" customWidth="true" hidden="false" outlineLevel="0" max="8" min="8" style="0" width="1.63"/>
    <col collapsed="false" customWidth="true" hidden="false" outlineLevel="0" max="11" min="9" style="0" width="8.18"/>
    <col collapsed="false" customWidth="true" hidden="false" outlineLevel="0" max="12" min="12" style="0" width="8.27"/>
    <col collapsed="false" customWidth="true" hidden="false" outlineLevel="0" max="15" min="15" style="0" width="24.09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9.5" hidden="false" customHeight="true" outlineLevel="0" collapsed="false">
      <c r="A2" s="2"/>
      <c r="B2" s="125" t="s">
        <v>140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</row>
    <row r="3" customFormat="false" ht="14.5" hidden="false" customHeight="true" outlineLevel="0" collapsed="false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</row>
    <row r="4" customFormat="false" ht="30" hidden="false" customHeight="true" outlineLevel="0" collapsed="false">
      <c r="A4" s="2"/>
      <c r="B4" s="127" t="s">
        <v>141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"/>
      <c r="Q4" s="2"/>
    </row>
    <row r="5" customFormat="false" ht="23" hidden="false" customHeight="true" outlineLevel="0" collapsed="false">
      <c r="A5" s="2"/>
      <c r="B5" s="128" t="s">
        <v>142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2"/>
      <c r="Q5" s="2"/>
    </row>
    <row r="6" customFormat="false" ht="30.5" hidden="false" customHeight="true" outlineLevel="0" collapsed="false">
      <c r="A6" s="2"/>
      <c r="B6" s="129" t="s">
        <v>143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2"/>
      <c r="Q6" s="2"/>
    </row>
    <row r="7" customFormat="false" ht="4.5" hidden="false" customHeight="true" outlineLevel="0" collapsed="false">
      <c r="A7" s="2"/>
      <c r="B7" s="130"/>
      <c r="C7" s="131"/>
      <c r="D7" s="131"/>
      <c r="E7" s="131"/>
      <c r="F7" s="131"/>
      <c r="G7" s="131"/>
      <c r="H7" s="130"/>
      <c r="I7" s="130"/>
      <c r="J7" s="132"/>
      <c r="K7" s="132"/>
      <c r="L7" s="68"/>
      <c r="M7" s="68"/>
      <c r="N7" s="2"/>
      <c r="O7" s="2"/>
      <c r="P7" s="2"/>
      <c r="Q7" s="2"/>
    </row>
    <row r="8" customFormat="false" ht="21" hidden="false" customHeight="true" outlineLevel="0" collapsed="false">
      <c r="A8" s="2"/>
      <c r="B8" s="130"/>
      <c r="C8" s="131"/>
      <c r="D8" s="131"/>
      <c r="E8" s="133" t="s">
        <v>144</v>
      </c>
      <c r="F8" s="133"/>
      <c r="G8" s="133"/>
      <c r="H8" s="134"/>
      <c r="I8" s="135" t="s">
        <v>145</v>
      </c>
      <c r="J8" s="135"/>
      <c r="K8" s="135"/>
      <c r="L8" s="68"/>
      <c r="M8" s="2"/>
      <c r="N8" s="2"/>
      <c r="O8" s="2"/>
      <c r="P8" s="2"/>
      <c r="Q8" s="2"/>
    </row>
    <row r="9" customFormat="false" ht="27" hidden="false" customHeight="true" outlineLevel="0" collapsed="false">
      <c r="A9" s="2"/>
      <c r="B9" s="136" t="s">
        <v>146</v>
      </c>
      <c r="C9" s="136"/>
      <c r="D9" s="137"/>
      <c r="E9" s="138" t="s">
        <v>147</v>
      </c>
      <c r="F9" s="138" t="s">
        <v>148</v>
      </c>
      <c r="G9" s="138" t="s">
        <v>149</v>
      </c>
      <c r="H9" s="139"/>
      <c r="I9" s="140" t="s">
        <v>150</v>
      </c>
      <c r="J9" s="141" t="s">
        <v>151</v>
      </c>
      <c r="K9" s="142" t="s">
        <v>152</v>
      </c>
      <c r="L9" s="143"/>
      <c r="M9" s="143" t="s">
        <v>153</v>
      </c>
      <c r="N9" s="143"/>
      <c r="O9" s="143"/>
      <c r="P9" s="2"/>
      <c r="Q9" s="2"/>
    </row>
    <row r="10" customFormat="false" ht="8.5" hidden="false" customHeight="true" outlineLevel="0" collapsed="false">
      <c r="A10" s="2"/>
      <c r="B10" s="144"/>
      <c r="C10" s="144"/>
      <c r="D10" s="144"/>
      <c r="E10" s="144"/>
      <c r="F10" s="144"/>
      <c r="G10" s="144"/>
      <c r="H10" s="130"/>
      <c r="I10" s="130"/>
      <c r="J10" s="130"/>
      <c r="K10" s="130"/>
      <c r="L10" s="68"/>
      <c r="M10" s="68"/>
      <c r="N10" s="68"/>
      <c r="O10" s="68"/>
      <c r="P10" s="2"/>
      <c r="Q10" s="2"/>
    </row>
    <row r="11" customFormat="false" ht="24" hidden="false" customHeight="true" outlineLevel="0" collapsed="false">
      <c r="A11" s="2"/>
      <c r="B11" s="145" t="s">
        <v>154</v>
      </c>
      <c r="C11" s="2"/>
      <c r="D11" s="2"/>
      <c r="E11" s="146"/>
      <c r="F11" s="147"/>
      <c r="G11" s="147"/>
      <c r="H11" s="2"/>
      <c r="I11" s="146"/>
      <c r="J11" s="146"/>
      <c r="K11" s="146"/>
      <c r="L11" s="2"/>
      <c r="M11" s="148"/>
      <c r="N11" s="148"/>
      <c r="O11" s="148"/>
      <c r="P11" s="2"/>
      <c r="Q11" s="2"/>
    </row>
    <row r="12" customFormat="false" ht="24.75" hidden="false" customHeight="true" outlineLevel="0" collapsed="false">
      <c r="A12" s="2"/>
      <c r="B12" s="149" t="s">
        <v>155</v>
      </c>
      <c r="C12" s="68"/>
      <c r="D12" s="68"/>
      <c r="E12" s="146"/>
      <c r="F12" s="147"/>
      <c r="G12" s="147"/>
      <c r="H12" s="68"/>
      <c r="I12" s="146"/>
      <c r="J12" s="146"/>
      <c r="K12" s="146"/>
      <c r="L12" s="68"/>
      <c r="M12" s="148"/>
      <c r="N12" s="148"/>
      <c r="O12" s="148"/>
      <c r="P12" s="68"/>
      <c r="Q12" s="68"/>
    </row>
    <row r="13" customFormat="false" ht="26.25" hidden="false" customHeight="true" outlineLevel="0" collapsed="false">
      <c r="A13" s="2"/>
      <c r="B13" s="149" t="s">
        <v>156</v>
      </c>
      <c r="C13" s="68"/>
      <c r="D13" s="68"/>
      <c r="E13" s="146"/>
      <c r="F13" s="147"/>
      <c r="G13" s="147"/>
      <c r="H13" s="68"/>
      <c r="I13" s="146"/>
      <c r="J13" s="146"/>
      <c r="K13" s="146"/>
      <c r="L13" s="68"/>
      <c r="M13" s="148"/>
      <c r="N13" s="148"/>
      <c r="O13" s="150"/>
      <c r="P13" s="68"/>
      <c r="Q13" s="68"/>
    </row>
    <row r="14" customFormat="false" ht="27" hidden="false" customHeight="true" outlineLevel="0" collapsed="false">
      <c r="A14" s="2"/>
      <c r="B14" s="149" t="s">
        <v>157</v>
      </c>
      <c r="C14" s="68"/>
      <c r="D14" s="68"/>
      <c r="E14" s="146"/>
      <c r="F14" s="146"/>
      <c r="G14" s="146"/>
      <c r="H14" s="68"/>
      <c r="I14" s="146"/>
      <c r="J14" s="146"/>
      <c r="K14" s="146"/>
      <c r="L14" s="68"/>
      <c r="M14" s="148"/>
      <c r="N14" s="148"/>
      <c r="O14" s="151"/>
      <c r="P14" s="68"/>
      <c r="Q14" s="68"/>
    </row>
    <row r="15" customFormat="false" ht="27" hidden="false" customHeight="true" outlineLevel="0" collapsed="false">
      <c r="A15" s="2"/>
      <c r="B15" s="149" t="s">
        <v>158</v>
      </c>
      <c r="C15" s="68"/>
      <c r="D15" s="68"/>
      <c r="E15" s="146"/>
      <c r="F15" s="146"/>
      <c r="G15" s="146"/>
      <c r="H15" s="68"/>
      <c r="I15" s="146"/>
      <c r="J15" s="146"/>
      <c r="K15" s="146"/>
      <c r="L15" s="68"/>
      <c r="M15" s="148"/>
      <c r="N15" s="148"/>
      <c r="O15" s="148"/>
      <c r="P15" s="68"/>
      <c r="Q15" s="68"/>
    </row>
    <row r="16" customFormat="false" ht="27" hidden="false" customHeight="true" outlineLevel="0" collapsed="false">
      <c r="A16" s="2"/>
      <c r="B16" s="149" t="s">
        <v>159</v>
      </c>
      <c r="C16" s="68"/>
      <c r="D16" s="68"/>
      <c r="E16" s="146"/>
      <c r="F16" s="146"/>
      <c r="G16" s="146"/>
      <c r="H16" s="68"/>
      <c r="I16" s="146"/>
      <c r="J16" s="146"/>
      <c r="K16" s="146"/>
      <c r="L16" s="68"/>
      <c r="M16" s="148"/>
      <c r="N16" s="148"/>
      <c r="O16" s="148"/>
      <c r="P16" s="68"/>
      <c r="Q16" s="68"/>
    </row>
    <row r="17" customFormat="false" ht="27" hidden="false" customHeight="true" outlineLevel="0" collapsed="false">
      <c r="A17" s="2"/>
      <c r="B17" s="149" t="s">
        <v>160</v>
      </c>
      <c r="C17" s="68"/>
      <c r="D17" s="68"/>
      <c r="E17" s="146"/>
      <c r="F17" s="146"/>
      <c r="G17" s="146"/>
      <c r="H17" s="68"/>
      <c r="I17" s="146"/>
      <c r="J17" s="146"/>
      <c r="K17" s="146"/>
      <c r="L17" s="68"/>
      <c r="M17" s="148"/>
      <c r="N17" s="148"/>
      <c r="O17" s="148"/>
      <c r="P17" s="68"/>
      <c r="Q17" s="68"/>
    </row>
    <row r="18" customFormat="false" ht="17.5" hidden="false" customHeight="true" outlineLevel="0" collapsed="false">
      <c r="A18" s="2"/>
      <c r="B18" s="152" t="s">
        <v>161</v>
      </c>
      <c r="C18" s="152"/>
      <c r="D18" s="153"/>
      <c r="E18" s="154" t="s">
        <v>162</v>
      </c>
      <c r="F18" s="154" t="s">
        <v>163</v>
      </c>
      <c r="G18" s="154" t="s">
        <v>164</v>
      </c>
      <c r="H18" s="134"/>
      <c r="I18" s="155" t="s">
        <v>165</v>
      </c>
      <c r="J18" s="155" t="s">
        <v>166</v>
      </c>
      <c r="K18" s="135" t="s">
        <v>167</v>
      </c>
      <c r="L18" s="156" t="s">
        <v>168</v>
      </c>
      <c r="M18" s="156"/>
      <c r="N18" s="156"/>
      <c r="O18" s="157" t="s">
        <v>169</v>
      </c>
      <c r="P18" s="68"/>
      <c r="Q18" s="68"/>
      <c r="T18" s="66"/>
    </row>
    <row r="19" customFormat="false" ht="21.5" hidden="false" customHeight="true" outlineLevel="0" collapsed="false">
      <c r="A19" s="2"/>
      <c r="B19" s="152"/>
      <c r="C19" s="152"/>
      <c r="D19" s="153"/>
      <c r="E19" s="158"/>
      <c r="F19" s="158"/>
      <c r="G19" s="158"/>
      <c r="H19" s="68"/>
      <c r="I19" s="158"/>
      <c r="J19" s="158"/>
      <c r="K19" s="158"/>
      <c r="L19" s="159" t="s">
        <v>170</v>
      </c>
      <c r="M19" s="159"/>
      <c r="N19" s="159"/>
      <c r="O19" s="160" t="s">
        <v>171</v>
      </c>
      <c r="P19" s="68"/>
      <c r="Q19" s="68"/>
      <c r="S19" s="66"/>
    </row>
    <row r="20" customFormat="false" ht="30" hidden="false" customHeight="true" outlineLevel="0" collapsed="false">
      <c r="A20" s="2"/>
      <c r="B20" s="152"/>
      <c r="C20" s="152"/>
      <c r="D20" s="68"/>
      <c r="E20" s="161"/>
      <c r="F20" s="161"/>
      <c r="G20" s="161"/>
      <c r="H20" s="161"/>
      <c r="I20" s="161"/>
      <c r="J20" s="161"/>
      <c r="K20" s="161"/>
      <c r="L20" s="68"/>
      <c r="M20" s="68"/>
      <c r="N20" s="68"/>
      <c r="O20" s="68"/>
      <c r="P20" s="68"/>
      <c r="Q20" s="68"/>
    </row>
    <row r="21" customFormat="false" ht="14.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68"/>
      <c r="N21" s="2"/>
      <c r="O21" s="2"/>
      <c r="P21" s="2"/>
      <c r="Q21" s="2"/>
    </row>
    <row r="22" customFormat="false" ht="32" hidden="false" customHeight="true" outlineLevel="0" collapsed="false">
      <c r="A22" s="2"/>
      <c r="B22" s="2"/>
      <c r="C22" s="127" t="s">
        <v>172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62" t="s">
        <v>173</v>
      </c>
      <c r="O22" s="162"/>
      <c r="P22" s="162"/>
      <c r="Q22" s="162"/>
    </row>
    <row r="23" customFormat="false" ht="26" hidden="false" customHeight="true" outlineLevel="0" collapsed="false">
      <c r="A23" s="2"/>
      <c r="B23" s="2"/>
      <c r="C23" s="128" t="s">
        <v>174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63"/>
      <c r="N23" s="128" t="s">
        <v>175</v>
      </c>
      <c r="O23" s="128"/>
      <c r="P23" s="128"/>
      <c r="Q23" s="128"/>
    </row>
    <row r="24" customFormat="false" ht="24" hidden="false" customHeight="true" outlineLevel="0" collapsed="false">
      <c r="A24" s="2"/>
      <c r="B24" s="2"/>
      <c r="C24" s="127" t="s">
        <v>176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62"/>
      <c r="O24" s="162"/>
      <c r="P24" s="162"/>
      <c r="Q24" s="162"/>
    </row>
    <row r="25" customFormat="false" ht="32.25" hidden="false" customHeight="true" outlineLevel="0" collapsed="false">
      <c r="A25" s="2"/>
      <c r="B25" s="2"/>
      <c r="C25" s="128" t="s">
        <v>177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63"/>
      <c r="N25" s="128"/>
      <c r="O25" s="128"/>
      <c r="P25" s="128"/>
      <c r="Q25" s="128"/>
    </row>
    <row r="26" customFormat="false" ht="32.2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35.2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4.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14.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27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30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30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30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4.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4.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4.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4.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4.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4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4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4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4.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4.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4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4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4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4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4.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4.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4.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4.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4.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4.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4.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4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4.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18:C20"/>
    <mergeCell ref="L18:N18"/>
    <mergeCell ref="L19:N19"/>
    <mergeCell ref="E20:K20"/>
    <mergeCell ref="C22:M22"/>
    <mergeCell ref="N22:Q22"/>
    <mergeCell ref="C23:L23"/>
    <mergeCell ref="N23:Q23"/>
    <mergeCell ref="C24:M24"/>
    <mergeCell ref="N24:Q24"/>
    <mergeCell ref="C25:L25"/>
    <mergeCell ref="N25:Q2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5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S22" activeCellId="0" sqref="S22"/>
    </sheetView>
  </sheetViews>
  <sheetFormatPr defaultColWidth="8.7421875" defaultRowHeight="14.5" zeroHeight="false" outlineLevelRow="0" outlineLevelCol="0"/>
  <cols>
    <col collapsed="false" customWidth="true" hidden="false" outlineLevel="0" max="2" min="2" style="0" width="5.62"/>
    <col collapsed="false" customWidth="true" hidden="false" outlineLevel="0" max="3" min="3" style="0" width="8.54"/>
    <col collapsed="false" customWidth="true" hidden="false" outlineLevel="0" max="4" min="4" style="0" width="0.91"/>
    <col collapsed="false" customWidth="true" hidden="false" outlineLevel="0" max="7" min="5" style="0" width="6.62"/>
    <col collapsed="false" customWidth="true" hidden="false" outlineLevel="0" max="8" min="8" style="0" width="1.63"/>
    <col collapsed="false" customWidth="true" hidden="false" outlineLevel="0" max="11" min="9" style="0" width="8.18"/>
    <col collapsed="false" customWidth="true" hidden="false" outlineLevel="0" max="12" min="12" style="0" width="8.27"/>
    <col collapsed="false" customWidth="true" hidden="false" outlineLevel="0" max="15" min="15" style="0" width="24.09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9.5" hidden="false" customHeight="true" outlineLevel="0" collapsed="false">
      <c r="A2" s="2"/>
      <c r="B2" s="125" t="s">
        <v>140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</row>
    <row r="3" customFormat="false" ht="14.5" hidden="false" customHeight="true" outlineLevel="0" collapsed="false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</row>
    <row r="4" customFormat="false" ht="30" hidden="false" customHeight="true" outlineLevel="0" collapsed="false">
      <c r="A4" s="2"/>
      <c r="B4" s="127" t="s">
        <v>141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"/>
      <c r="Q4" s="2"/>
    </row>
    <row r="5" customFormat="false" ht="23" hidden="false" customHeight="true" outlineLevel="0" collapsed="false">
      <c r="A5" s="2"/>
      <c r="B5" s="128" t="s">
        <v>142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2"/>
      <c r="Q5" s="2"/>
    </row>
    <row r="6" customFormat="false" ht="30.5" hidden="false" customHeight="true" outlineLevel="0" collapsed="false">
      <c r="A6" s="2"/>
      <c r="B6" s="129" t="s">
        <v>178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2"/>
      <c r="Q6" s="2"/>
    </row>
    <row r="7" customFormat="false" ht="4.5" hidden="false" customHeight="true" outlineLevel="0" collapsed="false">
      <c r="A7" s="2"/>
      <c r="B7" s="130"/>
      <c r="C7" s="131"/>
      <c r="D7" s="131"/>
      <c r="E7" s="131"/>
      <c r="F7" s="131"/>
      <c r="G7" s="131"/>
      <c r="H7" s="130"/>
      <c r="I7" s="130"/>
      <c r="J7" s="132"/>
      <c r="K7" s="132"/>
      <c r="L7" s="68"/>
      <c r="M7" s="68"/>
      <c r="N7" s="2"/>
      <c r="O7" s="2"/>
      <c r="P7" s="2"/>
      <c r="Q7" s="2"/>
    </row>
    <row r="8" customFormat="false" ht="21" hidden="false" customHeight="true" outlineLevel="0" collapsed="false">
      <c r="A8" s="2"/>
      <c r="B8" s="130"/>
      <c r="C8" s="131"/>
      <c r="D8" s="131"/>
      <c r="E8" s="133" t="s">
        <v>144</v>
      </c>
      <c r="F8" s="133"/>
      <c r="G8" s="133"/>
      <c r="H8" s="134"/>
      <c r="I8" s="135" t="s">
        <v>145</v>
      </c>
      <c r="J8" s="135"/>
      <c r="K8" s="135"/>
      <c r="L8" s="68"/>
      <c r="M8" s="2"/>
      <c r="N8" s="2"/>
      <c r="O8" s="2"/>
      <c r="P8" s="2"/>
      <c r="Q8" s="2"/>
    </row>
    <row r="9" customFormat="false" ht="27" hidden="false" customHeight="true" outlineLevel="0" collapsed="false">
      <c r="A9" s="2"/>
      <c r="B9" s="136" t="s">
        <v>146</v>
      </c>
      <c r="C9" s="136"/>
      <c r="D9" s="137"/>
      <c r="E9" s="138" t="s">
        <v>147</v>
      </c>
      <c r="F9" s="138" t="s">
        <v>148</v>
      </c>
      <c r="G9" s="138" t="s">
        <v>149</v>
      </c>
      <c r="H9" s="139"/>
      <c r="I9" s="140" t="s">
        <v>150</v>
      </c>
      <c r="J9" s="141" t="s">
        <v>151</v>
      </c>
      <c r="K9" s="142" t="s">
        <v>152</v>
      </c>
      <c r="L9" s="143"/>
      <c r="M9" s="143" t="s">
        <v>153</v>
      </c>
      <c r="N9" s="143"/>
      <c r="O9" s="143"/>
      <c r="P9" s="2"/>
      <c r="Q9" s="2"/>
    </row>
    <row r="10" customFormat="false" ht="8.5" hidden="false" customHeight="true" outlineLevel="0" collapsed="false">
      <c r="A10" s="2"/>
      <c r="B10" s="144"/>
      <c r="C10" s="144"/>
      <c r="D10" s="144"/>
      <c r="E10" s="144"/>
      <c r="F10" s="144"/>
      <c r="G10" s="144"/>
      <c r="H10" s="130"/>
      <c r="I10" s="130"/>
      <c r="J10" s="130"/>
      <c r="K10" s="130"/>
      <c r="L10" s="68"/>
      <c r="M10" s="68"/>
      <c r="N10" s="68"/>
      <c r="O10" s="68"/>
      <c r="P10" s="2"/>
      <c r="Q10" s="2"/>
    </row>
    <row r="11" customFormat="false" ht="24" hidden="false" customHeight="true" outlineLevel="0" collapsed="false">
      <c r="A11" s="2"/>
      <c r="B11" s="145" t="s">
        <v>154</v>
      </c>
      <c r="C11" s="2"/>
      <c r="D11" s="2"/>
      <c r="E11" s="146"/>
      <c r="F11" s="147"/>
      <c r="G11" s="147"/>
      <c r="H11" s="2"/>
      <c r="I11" s="146"/>
      <c r="J11" s="146"/>
      <c r="K11" s="146"/>
      <c r="L11" s="2"/>
      <c r="M11" s="148"/>
      <c r="N11" s="148"/>
      <c r="O11" s="148"/>
      <c r="P11" s="2"/>
      <c r="Q11" s="2"/>
    </row>
    <row r="12" customFormat="false" ht="27" hidden="false" customHeight="true" outlineLevel="0" collapsed="false">
      <c r="A12" s="2"/>
      <c r="B12" s="149" t="s">
        <v>157</v>
      </c>
      <c r="C12" s="68"/>
      <c r="D12" s="68"/>
      <c r="E12" s="146"/>
      <c r="F12" s="146"/>
      <c r="G12" s="146"/>
      <c r="H12" s="68"/>
      <c r="I12" s="146"/>
      <c r="J12" s="146"/>
      <c r="K12" s="146"/>
      <c r="L12" s="68"/>
      <c r="M12" s="148"/>
      <c r="N12" s="148"/>
      <c r="O12" s="151"/>
      <c r="P12" s="68"/>
      <c r="Q12" s="68"/>
    </row>
    <row r="13" customFormat="false" ht="27" hidden="false" customHeight="true" outlineLevel="0" collapsed="false">
      <c r="A13" s="2"/>
      <c r="B13" s="149" t="s">
        <v>158</v>
      </c>
      <c r="C13" s="68"/>
      <c r="D13" s="68"/>
      <c r="E13" s="146"/>
      <c r="F13" s="146"/>
      <c r="G13" s="146"/>
      <c r="H13" s="68"/>
      <c r="I13" s="146"/>
      <c r="J13" s="146"/>
      <c r="K13" s="146"/>
      <c r="L13" s="68"/>
      <c r="M13" s="148"/>
      <c r="N13" s="148"/>
      <c r="O13" s="148"/>
      <c r="P13" s="68"/>
      <c r="Q13" s="68"/>
    </row>
    <row r="14" customFormat="false" ht="27" hidden="false" customHeight="true" outlineLevel="0" collapsed="false">
      <c r="A14" s="2"/>
      <c r="B14" s="149" t="s">
        <v>159</v>
      </c>
      <c r="C14" s="68"/>
      <c r="D14" s="68"/>
      <c r="E14" s="146"/>
      <c r="F14" s="146"/>
      <c r="G14" s="146"/>
      <c r="H14" s="68"/>
      <c r="I14" s="146"/>
      <c r="J14" s="146"/>
      <c r="K14" s="146"/>
      <c r="L14" s="68"/>
      <c r="M14" s="148"/>
      <c r="N14" s="148"/>
      <c r="O14" s="148"/>
      <c r="P14" s="68"/>
      <c r="Q14" s="68"/>
    </row>
    <row r="15" customFormat="false" ht="27" hidden="false" customHeight="true" outlineLevel="0" collapsed="false">
      <c r="A15" s="2"/>
      <c r="B15" s="149" t="s">
        <v>160</v>
      </c>
      <c r="C15" s="68"/>
      <c r="D15" s="68"/>
      <c r="E15" s="146"/>
      <c r="F15" s="146"/>
      <c r="G15" s="146"/>
      <c r="H15" s="68"/>
      <c r="I15" s="146"/>
      <c r="J15" s="146"/>
      <c r="K15" s="146"/>
      <c r="L15" s="68"/>
      <c r="M15" s="148"/>
      <c r="N15" s="148"/>
      <c r="O15" s="148"/>
      <c r="P15" s="68"/>
      <c r="Q15" s="68"/>
    </row>
    <row r="16" customFormat="false" ht="7" hidden="false" customHeight="true" outlineLevel="0" collapsed="false">
      <c r="A16" s="2"/>
      <c r="B16" s="68"/>
      <c r="C16" s="68"/>
      <c r="D16" s="68"/>
      <c r="E16" s="68"/>
      <c r="F16" s="68"/>
      <c r="G16" s="164"/>
      <c r="H16" s="68"/>
      <c r="I16" s="68"/>
      <c r="J16" s="68"/>
      <c r="K16" s="68"/>
      <c r="L16" s="80"/>
      <c r="M16" s="68"/>
      <c r="N16" s="68"/>
      <c r="O16" s="68"/>
      <c r="P16" s="68"/>
      <c r="Q16" s="68"/>
    </row>
    <row r="17" customFormat="false" ht="17.5" hidden="false" customHeight="true" outlineLevel="0" collapsed="false">
      <c r="A17" s="2"/>
      <c r="B17" s="152" t="s">
        <v>161</v>
      </c>
      <c r="C17" s="152"/>
      <c r="D17" s="153"/>
      <c r="E17" s="154" t="s">
        <v>162</v>
      </c>
      <c r="F17" s="154" t="s">
        <v>163</v>
      </c>
      <c r="G17" s="154" t="s">
        <v>164</v>
      </c>
      <c r="H17" s="134"/>
      <c r="I17" s="155" t="s">
        <v>165</v>
      </c>
      <c r="J17" s="155" t="s">
        <v>166</v>
      </c>
      <c r="K17" s="135" t="s">
        <v>167</v>
      </c>
      <c r="L17" s="156" t="s">
        <v>179</v>
      </c>
      <c r="M17" s="156"/>
      <c r="N17" s="156"/>
      <c r="O17" s="157" t="s">
        <v>169</v>
      </c>
      <c r="P17" s="68"/>
      <c r="Q17" s="68"/>
      <c r="T17" s="66"/>
    </row>
    <row r="18" customFormat="false" ht="21.5" hidden="false" customHeight="true" outlineLevel="0" collapsed="false">
      <c r="A18" s="2"/>
      <c r="B18" s="152"/>
      <c r="C18" s="152"/>
      <c r="D18" s="153"/>
      <c r="E18" s="158"/>
      <c r="F18" s="158"/>
      <c r="G18" s="158"/>
      <c r="H18" s="68"/>
      <c r="I18" s="158"/>
      <c r="J18" s="158"/>
      <c r="K18" s="158"/>
      <c r="L18" s="159" t="s">
        <v>180</v>
      </c>
      <c r="M18" s="159"/>
      <c r="N18" s="159"/>
      <c r="O18" s="160" t="s">
        <v>171</v>
      </c>
      <c r="P18" s="68"/>
      <c r="Q18" s="68"/>
      <c r="S18" s="66"/>
    </row>
    <row r="19" customFormat="false" ht="30" hidden="false" customHeight="true" outlineLevel="0" collapsed="false">
      <c r="A19" s="2"/>
      <c r="B19" s="152"/>
      <c r="C19" s="152"/>
      <c r="D19" s="68"/>
      <c r="E19" s="161"/>
      <c r="F19" s="161"/>
      <c r="G19" s="161"/>
      <c r="H19" s="161"/>
      <c r="I19" s="161"/>
      <c r="J19" s="161"/>
      <c r="K19" s="161"/>
      <c r="L19" s="68"/>
      <c r="M19" s="68"/>
      <c r="N19" s="68"/>
      <c r="O19" s="68"/>
      <c r="P19" s="68"/>
      <c r="Q19" s="68"/>
    </row>
    <row r="20" customFormat="false" ht="14.5" hidden="false" customHeight="fals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68"/>
      <c r="N20" s="2"/>
      <c r="O20" s="2"/>
      <c r="P20" s="2"/>
      <c r="Q20" s="2"/>
    </row>
    <row r="21" customFormat="false" ht="32" hidden="false" customHeight="true" outlineLevel="0" collapsed="false">
      <c r="A21" s="2"/>
      <c r="B21" s="2"/>
      <c r="C21" s="127" t="s">
        <v>172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62" t="s">
        <v>173</v>
      </c>
      <c r="O21" s="162"/>
      <c r="P21" s="162"/>
      <c r="Q21" s="162"/>
    </row>
    <row r="22" customFormat="false" ht="26" hidden="false" customHeight="true" outlineLevel="0" collapsed="false">
      <c r="A22" s="2"/>
      <c r="B22" s="2"/>
      <c r="C22" s="128" t="s">
        <v>174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63"/>
      <c r="N22" s="128" t="s">
        <v>175</v>
      </c>
      <c r="O22" s="128"/>
      <c r="P22" s="128"/>
      <c r="Q22" s="128"/>
    </row>
    <row r="23" customFormat="false" ht="24" hidden="false" customHeight="true" outlineLevel="0" collapsed="false">
      <c r="A23" s="2"/>
      <c r="B23" s="2"/>
      <c r="C23" s="127" t="s">
        <v>176</v>
      </c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62"/>
      <c r="O23" s="162"/>
      <c r="P23" s="162"/>
      <c r="Q23" s="162"/>
    </row>
    <row r="24" customFormat="false" ht="32.25" hidden="false" customHeight="true" outlineLevel="0" collapsed="false">
      <c r="A24" s="2"/>
      <c r="B24" s="2"/>
      <c r="C24" s="128" t="s">
        <v>177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63"/>
      <c r="N24" s="128"/>
      <c r="O24" s="128"/>
      <c r="P24" s="128"/>
      <c r="Q24" s="128"/>
    </row>
    <row r="25" customFormat="false" ht="32.2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Format="false" ht="35.2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Format="false" ht="14.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Format="false" ht="14.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27.7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30.7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30.7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30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4.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4.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4.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4.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4.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4.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4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4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4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4.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4.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4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4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4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4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4.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4.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4.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4.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4.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4.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4.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4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17:C19"/>
    <mergeCell ref="L17:N17"/>
    <mergeCell ref="L18:N18"/>
    <mergeCell ref="E19:K19"/>
    <mergeCell ref="C21:M21"/>
    <mergeCell ref="N21:Q21"/>
    <mergeCell ref="C22:L22"/>
    <mergeCell ref="N22:Q22"/>
    <mergeCell ref="C23:M23"/>
    <mergeCell ref="N23:Q23"/>
    <mergeCell ref="C24:L24"/>
    <mergeCell ref="N24:Q2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6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S22" activeCellId="0" sqref="S22"/>
    </sheetView>
  </sheetViews>
  <sheetFormatPr defaultColWidth="8.7421875" defaultRowHeight="14.5" zeroHeight="false" outlineLevelRow="0" outlineLevelCol="0"/>
  <cols>
    <col collapsed="false" customWidth="true" hidden="false" outlineLevel="0" max="2" min="2" style="0" width="5.62"/>
    <col collapsed="false" customWidth="true" hidden="false" outlineLevel="0" max="3" min="3" style="0" width="8.54"/>
    <col collapsed="false" customWidth="true" hidden="false" outlineLevel="0" max="4" min="4" style="0" width="0.91"/>
    <col collapsed="false" customWidth="true" hidden="false" outlineLevel="0" max="7" min="5" style="0" width="6.62"/>
    <col collapsed="false" customWidth="true" hidden="false" outlineLevel="0" max="8" min="8" style="0" width="1.63"/>
    <col collapsed="false" customWidth="true" hidden="false" outlineLevel="0" max="11" min="9" style="0" width="8.18"/>
    <col collapsed="false" customWidth="true" hidden="false" outlineLevel="0" max="12" min="12" style="0" width="8.27"/>
    <col collapsed="false" customWidth="true" hidden="false" outlineLevel="0" max="15" min="15" style="0" width="24.09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9.5" hidden="false" customHeight="true" outlineLevel="0" collapsed="false">
      <c r="A2" s="2"/>
      <c r="B2" s="125" t="s">
        <v>140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</row>
    <row r="3" customFormat="false" ht="14.5" hidden="false" customHeight="true" outlineLevel="0" collapsed="false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</row>
    <row r="4" customFormat="false" ht="30" hidden="false" customHeight="true" outlineLevel="0" collapsed="false">
      <c r="A4" s="2"/>
      <c r="B4" s="127" t="s">
        <v>141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"/>
      <c r="Q4" s="2"/>
    </row>
    <row r="5" customFormat="false" ht="23" hidden="false" customHeight="true" outlineLevel="0" collapsed="false">
      <c r="A5" s="2"/>
      <c r="B5" s="128" t="s">
        <v>142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2"/>
      <c r="Q5" s="2"/>
    </row>
    <row r="6" customFormat="false" ht="30.5" hidden="false" customHeight="true" outlineLevel="0" collapsed="false">
      <c r="A6" s="2"/>
      <c r="B6" s="129" t="s">
        <v>181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2"/>
      <c r="Q6" s="2"/>
    </row>
    <row r="7" customFormat="false" ht="4.5" hidden="false" customHeight="true" outlineLevel="0" collapsed="false">
      <c r="A7" s="2"/>
      <c r="B7" s="130"/>
      <c r="C7" s="131"/>
      <c r="D7" s="131"/>
      <c r="E7" s="131"/>
      <c r="F7" s="131"/>
      <c r="G7" s="131"/>
      <c r="H7" s="130"/>
      <c r="I7" s="130"/>
      <c r="J7" s="132"/>
      <c r="K7" s="132"/>
      <c r="L7" s="68"/>
      <c r="M7" s="68"/>
      <c r="N7" s="2"/>
      <c r="O7" s="2"/>
      <c r="P7" s="2"/>
      <c r="Q7" s="2"/>
    </row>
    <row r="8" customFormat="false" ht="21" hidden="false" customHeight="true" outlineLevel="0" collapsed="false">
      <c r="A8" s="2"/>
      <c r="B8" s="130"/>
      <c r="C8" s="131"/>
      <c r="D8" s="131"/>
      <c r="E8" s="133" t="s">
        <v>144</v>
      </c>
      <c r="F8" s="133"/>
      <c r="G8" s="133"/>
      <c r="H8" s="134"/>
      <c r="I8" s="135" t="s">
        <v>145</v>
      </c>
      <c r="J8" s="135"/>
      <c r="K8" s="135"/>
      <c r="L8" s="68"/>
      <c r="M8" s="2"/>
      <c r="N8" s="2"/>
      <c r="O8" s="2"/>
      <c r="P8" s="2"/>
      <c r="Q8" s="2"/>
    </row>
    <row r="9" customFormat="false" ht="27" hidden="false" customHeight="true" outlineLevel="0" collapsed="false">
      <c r="A9" s="2"/>
      <c r="B9" s="136" t="s">
        <v>146</v>
      </c>
      <c r="C9" s="136"/>
      <c r="D9" s="137"/>
      <c r="E9" s="138" t="s">
        <v>147</v>
      </c>
      <c r="F9" s="138" t="s">
        <v>148</v>
      </c>
      <c r="G9" s="138" t="s">
        <v>149</v>
      </c>
      <c r="H9" s="139"/>
      <c r="I9" s="140" t="s">
        <v>150</v>
      </c>
      <c r="J9" s="141" t="s">
        <v>151</v>
      </c>
      <c r="K9" s="142" t="s">
        <v>152</v>
      </c>
      <c r="L9" s="143"/>
      <c r="M9" s="143" t="s">
        <v>153</v>
      </c>
      <c r="N9" s="143"/>
      <c r="O9" s="143"/>
      <c r="P9" s="2"/>
      <c r="Q9" s="2"/>
    </row>
    <row r="10" customFormat="false" ht="8.5" hidden="false" customHeight="true" outlineLevel="0" collapsed="false">
      <c r="A10" s="2"/>
      <c r="B10" s="144"/>
      <c r="C10" s="144"/>
      <c r="D10" s="144"/>
      <c r="E10" s="144"/>
      <c r="F10" s="144"/>
      <c r="G10" s="144"/>
      <c r="H10" s="130"/>
      <c r="I10" s="130"/>
      <c r="J10" s="130"/>
      <c r="K10" s="130"/>
      <c r="L10" s="68"/>
      <c r="M10" s="68"/>
      <c r="N10" s="68"/>
      <c r="O10" s="68"/>
      <c r="P10" s="2"/>
      <c r="Q10" s="2"/>
    </row>
    <row r="11" customFormat="false" ht="24" hidden="false" customHeight="true" outlineLevel="0" collapsed="false">
      <c r="A11" s="2"/>
      <c r="B11" s="145" t="s">
        <v>154</v>
      </c>
      <c r="C11" s="2"/>
      <c r="D11" s="2"/>
      <c r="E11" s="146"/>
      <c r="F11" s="147"/>
      <c r="G11" s="147"/>
      <c r="H11" s="2"/>
      <c r="I11" s="146"/>
      <c r="J11" s="146"/>
      <c r="K11" s="146"/>
      <c r="L11" s="2"/>
      <c r="M11" s="148"/>
      <c r="N11" s="148"/>
      <c r="O11" s="148"/>
      <c r="P11" s="2"/>
      <c r="Q11" s="2"/>
    </row>
    <row r="12" customFormat="false" ht="24.75" hidden="false" customHeight="true" outlineLevel="0" collapsed="false">
      <c r="A12" s="2"/>
      <c r="B12" s="149" t="s">
        <v>155</v>
      </c>
      <c r="C12" s="68"/>
      <c r="D12" s="68"/>
      <c r="E12" s="146"/>
      <c r="F12" s="147"/>
      <c r="G12" s="147"/>
      <c r="H12" s="68"/>
      <c r="I12" s="146"/>
      <c r="J12" s="146"/>
      <c r="K12" s="146"/>
      <c r="L12" s="68"/>
      <c r="M12" s="148"/>
      <c r="N12" s="148"/>
      <c r="O12" s="148"/>
      <c r="P12" s="68"/>
      <c r="Q12" s="68"/>
    </row>
    <row r="13" customFormat="false" ht="26.25" hidden="false" customHeight="true" outlineLevel="0" collapsed="false">
      <c r="A13" s="2"/>
      <c r="B13" s="149" t="s">
        <v>156</v>
      </c>
      <c r="C13" s="68"/>
      <c r="D13" s="68"/>
      <c r="E13" s="146"/>
      <c r="F13" s="147"/>
      <c r="G13" s="147"/>
      <c r="H13" s="68"/>
      <c r="I13" s="146"/>
      <c r="J13" s="146"/>
      <c r="K13" s="146"/>
      <c r="L13" s="68"/>
      <c r="M13" s="148"/>
      <c r="N13" s="148"/>
      <c r="O13" s="150"/>
      <c r="P13" s="68"/>
      <c r="Q13" s="68"/>
    </row>
    <row r="14" customFormat="false" ht="27" hidden="false" customHeight="true" outlineLevel="0" collapsed="false">
      <c r="A14" s="2"/>
      <c r="B14" s="149" t="s">
        <v>157</v>
      </c>
      <c r="C14" s="68"/>
      <c r="D14" s="68"/>
      <c r="E14" s="146"/>
      <c r="F14" s="146"/>
      <c r="G14" s="146"/>
      <c r="H14" s="68"/>
      <c r="I14" s="146"/>
      <c r="J14" s="146"/>
      <c r="K14" s="146"/>
      <c r="L14" s="68"/>
      <c r="M14" s="148"/>
      <c r="N14" s="148"/>
      <c r="O14" s="151"/>
      <c r="P14" s="68"/>
      <c r="Q14" s="68"/>
    </row>
    <row r="15" customFormat="false" ht="27" hidden="false" customHeight="true" outlineLevel="0" collapsed="false">
      <c r="A15" s="2"/>
      <c r="B15" s="149" t="s">
        <v>158</v>
      </c>
      <c r="C15" s="68"/>
      <c r="D15" s="68"/>
      <c r="E15" s="146"/>
      <c r="F15" s="146"/>
      <c r="G15" s="146"/>
      <c r="H15" s="68"/>
      <c r="I15" s="146"/>
      <c r="J15" s="146"/>
      <c r="K15" s="146"/>
      <c r="L15" s="68"/>
      <c r="M15" s="148"/>
      <c r="N15" s="148"/>
      <c r="O15" s="148"/>
      <c r="P15" s="68"/>
      <c r="Q15" s="68"/>
    </row>
    <row r="16" customFormat="false" ht="27" hidden="false" customHeight="true" outlineLevel="0" collapsed="false">
      <c r="A16" s="2"/>
      <c r="B16" s="149" t="s">
        <v>159</v>
      </c>
      <c r="C16" s="68"/>
      <c r="D16" s="68"/>
      <c r="E16" s="146"/>
      <c r="F16" s="146"/>
      <c r="G16" s="146"/>
      <c r="H16" s="68"/>
      <c r="I16" s="146"/>
      <c r="J16" s="146"/>
      <c r="K16" s="146"/>
      <c r="L16" s="68"/>
      <c r="M16" s="148"/>
      <c r="N16" s="148"/>
      <c r="O16" s="148"/>
      <c r="P16" s="68"/>
      <c r="Q16" s="68"/>
    </row>
    <row r="17" customFormat="false" ht="27" hidden="false" customHeight="true" outlineLevel="0" collapsed="false">
      <c r="A17" s="2"/>
      <c r="B17" s="149" t="s">
        <v>160</v>
      </c>
      <c r="C17" s="68"/>
      <c r="D17" s="68"/>
      <c r="E17" s="146"/>
      <c r="F17" s="146"/>
      <c r="G17" s="146"/>
      <c r="H17" s="68"/>
      <c r="I17" s="146"/>
      <c r="J17" s="146"/>
      <c r="K17" s="146"/>
      <c r="L17" s="68"/>
      <c r="M17" s="148"/>
      <c r="N17" s="148"/>
      <c r="O17" s="148"/>
      <c r="P17" s="68"/>
      <c r="Q17" s="68"/>
    </row>
    <row r="18" customFormat="false" ht="21" hidden="false" customHeight="true" outlineLevel="0" collapsed="false">
      <c r="A18" s="2"/>
      <c r="B18" s="149" t="s">
        <v>182</v>
      </c>
      <c r="C18" s="68"/>
      <c r="D18" s="68"/>
      <c r="E18" s="146"/>
      <c r="F18" s="146"/>
      <c r="G18" s="146"/>
      <c r="H18" s="68"/>
      <c r="I18" s="146"/>
      <c r="J18" s="146"/>
      <c r="K18" s="146"/>
      <c r="L18" s="68"/>
      <c r="M18" s="148"/>
      <c r="N18" s="148"/>
      <c r="O18" s="148"/>
      <c r="P18" s="68"/>
      <c r="Q18" s="68"/>
    </row>
    <row r="19" customFormat="false" ht="7" hidden="false" customHeight="true" outlineLevel="0" collapsed="false">
      <c r="A19" s="2"/>
      <c r="B19" s="68"/>
      <c r="C19" s="68"/>
      <c r="D19" s="68"/>
      <c r="E19" s="68"/>
      <c r="F19" s="68"/>
      <c r="G19" s="164"/>
      <c r="H19" s="68"/>
      <c r="I19" s="68"/>
      <c r="J19" s="68"/>
      <c r="K19" s="68"/>
      <c r="L19" s="80"/>
      <c r="M19" s="68"/>
      <c r="N19" s="68"/>
      <c r="O19" s="68"/>
      <c r="P19" s="68"/>
      <c r="Q19" s="68"/>
    </row>
    <row r="20" customFormat="false" ht="17.5" hidden="false" customHeight="true" outlineLevel="0" collapsed="false">
      <c r="A20" s="2"/>
      <c r="B20" s="152" t="s">
        <v>161</v>
      </c>
      <c r="C20" s="152"/>
      <c r="D20" s="153"/>
      <c r="E20" s="154" t="s">
        <v>162</v>
      </c>
      <c r="F20" s="154" t="s">
        <v>163</v>
      </c>
      <c r="G20" s="154" t="s">
        <v>164</v>
      </c>
      <c r="H20" s="134"/>
      <c r="I20" s="155" t="s">
        <v>165</v>
      </c>
      <c r="J20" s="155" t="s">
        <v>166</v>
      </c>
      <c r="K20" s="135" t="s">
        <v>167</v>
      </c>
      <c r="L20" s="156" t="s">
        <v>183</v>
      </c>
      <c r="M20" s="156"/>
      <c r="N20" s="156"/>
      <c r="O20" s="157" t="s">
        <v>169</v>
      </c>
      <c r="P20" s="68"/>
      <c r="Q20" s="68"/>
      <c r="T20" s="66"/>
    </row>
    <row r="21" customFormat="false" ht="21.5" hidden="false" customHeight="true" outlineLevel="0" collapsed="false">
      <c r="A21" s="2"/>
      <c r="B21" s="152"/>
      <c r="C21" s="152"/>
      <c r="D21" s="153"/>
      <c r="E21" s="158"/>
      <c r="F21" s="158"/>
      <c r="G21" s="158"/>
      <c r="H21" s="68"/>
      <c r="I21" s="158"/>
      <c r="J21" s="158"/>
      <c r="K21" s="158"/>
      <c r="L21" s="159" t="s">
        <v>184</v>
      </c>
      <c r="M21" s="159"/>
      <c r="N21" s="159"/>
      <c r="O21" s="160" t="s">
        <v>171</v>
      </c>
      <c r="P21" s="68"/>
      <c r="Q21" s="68"/>
      <c r="S21" s="66"/>
    </row>
    <row r="22" customFormat="false" ht="30" hidden="false" customHeight="true" outlineLevel="0" collapsed="false">
      <c r="A22" s="2"/>
      <c r="B22" s="152"/>
      <c r="C22" s="152"/>
      <c r="D22" s="68"/>
      <c r="E22" s="161"/>
      <c r="F22" s="161"/>
      <c r="G22" s="161"/>
      <c r="H22" s="161"/>
      <c r="I22" s="161"/>
      <c r="J22" s="161"/>
      <c r="K22" s="161"/>
      <c r="L22" s="68"/>
      <c r="M22" s="68"/>
      <c r="N22" s="68"/>
      <c r="O22" s="68"/>
      <c r="P22" s="68"/>
      <c r="Q22" s="68"/>
    </row>
    <row r="23" customFormat="false" ht="14.5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68"/>
      <c r="N23" s="2"/>
      <c r="O23" s="2"/>
      <c r="P23" s="2"/>
      <c r="Q23" s="2"/>
    </row>
    <row r="24" customFormat="false" ht="32" hidden="false" customHeight="true" outlineLevel="0" collapsed="false">
      <c r="A24" s="2"/>
      <c r="B24" s="2"/>
      <c r="C24" s="127" t="s">
        <v>172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62" t="s">
        <v>173</v>
      </c>
      <c r="O24" s="162"/>
      <c r="P24" s="162"/>
      <c r="Q24" s="162"/>
    </row>
    <row r="25" customFormat="false" ht="26" hidden="false" customHeight="true" outlineLevel="0" collapsed="false">
      <c r="A25" s="2"/>
      <c r="B25" s="2"/>
      <c r="C25" s="128" t="s">
        <v>174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63"/>
      <c r="N25" s="128" t="s">
        <v>175</v>
      </c>
      <c r="O25" s="128"/>
      <c r="P25" s="128"/>
      <c r="Q25" s="128"/>
    </row>
    <row r="26" customFormat="false" ht="24" hidden="false" customHeight="true" outlineLevel="0" collapsed="false">
      <c r="A26" s="2"/>
      <c r="B26" s="2"/>
      <c r="C26" s="127" t="s">
        <v>176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62"/>
      <c r="O26" s="162"/>
      <c r="P26" s="162"/>
      <c r="Q26" s="162"/>
    </row>
    <row r="27" customFormat="false" ht="32.25" hidden="false" customHeight="true" outlineLevel="0" collapsed="false">
      <c r="A27" s="2"/>
      <c r="B27" s="2"/>
      <c r="C27" s="128" t="s">
        <v>177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63"/>
      <c r="N27" s="128"/>
      <c r="O27" s="128"/>
      <c r="P27" s="128"/>
      <c r="Q27" s="128"/>
    </row>
    <row r="28" customFormat="false" ht="32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Format="false" ht="35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14.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4.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27.7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30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30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30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4.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4.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4.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4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4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4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4.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4.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4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4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4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4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4.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4.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4.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4.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4.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4.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4.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4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4.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4.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4.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0:C22"/>
    <mergeCell ref="L20:N20"/>
    <mergeCell ref="L21:N21"/>
    <mergeCell ref="E22:K22"/>
    <mergeCell ref="C24:M24"/>
    <mergeCell ref="N24:Q24"/>
    <mergeCell ref="C25:L25"/>
    <mergeCell ref="N25:Q25"/>
    <mergeCell ref="C26:M26"/>
    <mergeCell ref="N26:Q26"/>
    <mergeCell ref="C27:L27"/>
    <mergeCell ref="N27:Q2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64"/>
  <sheetViews>
    <sheetView showFormulas="false" showGridLines="true" showRowColHeaders="true" showZeros="true" rightToLeft="false" tabSelected="false" showOutlineSymbols="true" defaultGridColor="true" view="normal" topLeftCell="A7" colorId="64" zoomScale="85" zoomScaleNormal="85" zoomScalePageLayoutView="100" workbookViewId="0">
      <selection pane="topLeft" activeCell="S22" activeCellId="0" sqref="S22"/>
    </sheetView>
  </sheetViews>
  <sheetFormatPr defaultColWidth="8.7421875" defaultRowHeight="14.5" zeroHeight="false" outlineLevelRow="0" outlineLevelCol="0"/>
  <cols>
    <col collapsed="false" customWidth="true" hidden="false" outlineLevel="0" max="2" min="2" style="0" width="5.62"/>
    <col collapsed="false" customWidth="true" hidden="false" outlineLevel="0" max="3" min="3" style="0" width="8.54"/>
    <col collapsed="false" customWidth="true" hidden="false" outlineLevel="0" max="4" min="4" style="0" width="0.91"/>
    <col collapsed="false" customWidth="true" hidden="false" outlineLevel="0" max="7" min="5" style="0" width="6.62"/>
    <col collapsed="false" customWidth="true" hidden="false" outlineLevel="0" max="8" min="8" style="0" width="1.63"/>
    <col collapsed="false" customWidth="true" hidden="false" outlineLevel="0" max="11" min="9" style="0" width="8.18"/>
    <col collapsed="false" customWidth="true" hidden="false" outlineLevel="0" max="12" min="12" style="0" width="8.27"/>
    <col collapsed="false" customWidth="true" hidden="false" outlineLevel="0" max="15" min="15" style="0" width="24.09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9.5" hidden="false" customHeight="true" outlineLevel="0" collapsed="false">
      <c r="A2" s="2"/>
      <c r="B2" s="125" t="s">
        <v>140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</row>
    <row r="3" customFormat="false" ht="14.5" hidden="false" customHeight="true" outlineLevel="0" collapsed="false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</row>
    <row r="4" customFormat="false" ht="30" hidden="false" customHeight="true" outlineLevel="0" collapsed="false">
      <c r="A4" s="2"/>
      <c r="B4" s="127" t="s">
        <v>141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"/>
      <c r="Q4" s="2"/>
    </row>
    <row r="5" customFormat="false" ht="23" hidden="false" customHeight="true" outlineLevel="0" collapsed="false">
      <c r="A5" s="2"/>
      <c r="B5" s="128" t="s">
        <v>142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2"/>
      <c r="Q5" s="2"/>
    </row>
    <row r="6" customFormat="false" ht="30.5" hidden="false" customHeight="true" outlineLevel="0" collapsed="false">
      <c r="A6" s="2"/>
      <c r="B6" s="129" t="s">
        <v>185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2"/>
      <c r="Q6" s="2"/>
    </row>
    <row r="7" customFormat="false" ht="4.5" hidden="false" customHeight="true" outlineLevel="0" collapsed="false">
      <c r="A7" s="2"/>
      <c r="B7" s="130"/>
      <c r="C7" s="131"/>
      <c r="D7" s="131"/>
      <c r="E7" s="131"/>
      <c r="F7" s="131"/>
      <c r="G7" s="131"/>
      <c r="H7" s="130"/>
      <c r="I7" s="130"/>
      <c r="J7" s="132"/>
      <c r="K7" s="132"/>
      <c r="L7" s="68"/>
      <c r="M7" s="68"/>
      <c r="N7" s="2"/>
      <c r="O7" s="2"/>
      <c r="P7" s="2"/>
      <c r="Q7" s="2"/>
    </row>
    <row r="8" customFormat="false" ht="21" hidden="false" customHeight="true" outlineLevel="0" collapsed="false">
      <c r="A8" s="2"/>
      <c r="B8" s="130"/>
      <c r="C8" s="131"/>
      <c r="D8" s="131"/>
      <c r="E8" s="133" t="s">
        <v>144</v>
      </c>
      <c r="F8" s="133"/>
      <c r="G8" s="133"/>
      <c r="H8" s="134"/>
      <c r="I8" s="135" t="s">
        <v>145</v>
      </c>
      <c r="J8" s="135"/>
      <c r="K8" s="135"/>
      <c r="L8" s="68"/>
      <c r="M8" s="2"/>
      <c r="N8" s="2"/>
      <c r="O8" s="2"/>
      <c r="P8" s="2"/>
      <c r="Q8" s="2"/>
    </row>
    <row r="9" customFormat="false" ht="27" hidden="false" customHeight="true" outlineLevel="0" collapsed="false">
      <c r="A9" s="2"/>
      <c r="B9" s="136" t="s">
        <v>146</v>
      </c>
      <c r="C9" s="136"/>
      <c r="D9" s="137"/>
      <c r="E9" s="138" t="s">
        <v>147</v>
      </c>
      <c r="F9" s="138" t="s">
        <v>148</v>
      </c>
      <c r="G9" s="138" t="s">
        <v>149</v>
      </c>
      <c r="H9" s="139"/>
      <c r="I9" s="140" t="s">
        <v>150</v>
      </c>
      <c r="J9" s="141" t="s">
        <v>151</v>
      </c>
      <c r="K9" s="142" t="s">
        <v>152</v>
      </c>
      <c r="L9" s="143"/>
      <c r="M9" s="143" t="s">
        <v>153</v>
      </c>
      <c r="N9" s="143"/>
      <c r="O9" s="143"/>
      <c r="P9" s="2"/>
      <c r="Q9" s="2"/>
    </row>
    <row r="10" customFormat="false" ht="8.5" hidden="false" customHeight="true" outlineLevel="0" collapsed="false">
      <c r="A10" s="2"/>
      <c r="B10" s="144"/>
      <c r="C10" s="144"/>
      <c r="D10" s="144"/>
      <c r="E10" s="144"/>
      <c r="F10" s="144"/>
      <c r="G10" s="144"/>
      <c r="H10" s="130"/>
      <c r="I10" s="130"/>
      <c r="J10" s="130"/>
      <c r="K10" s="130"/>
      <c r="L10" s="68"/>
      <c r="M10" s="68"/>
      <c r="N10" s="68"/>
      <c r="O10" s="68"/>
      <c r="P10" s="2"/>
      <c r="Q10" s="2"/>
    </row>
    <row r="11" customFormat="false" ht="24" hidden="false" customHeight="true" outlineLevel="0" collapsed="false">
      <c r="A11" s="2"/>
      <c r="B11" s="145" t="s">
        <v>186</v>
      </c>
      <c r="C11" s="2"/>
      <c r="D11" s="2"/>
      <c r="E11" s="146"/>
      <c r="F11" s="147"/>
      <c r="G11" s="147"/>
      <c r="H11" s="2"/>
      <c r="I11" s="146"/>
      <c r="J11" s="146"/>
      <c r="K11" s="146"/>
      <c r="L11" s="2"/>
      <c r="M11" s="148"/>
      <c r="N11" s="148"/>
      <c r="O11" s="148"/>
      <c r="P11" s="2"/>
      <c r="Q11" s="2"/>
    </row>
    <row r="12" customFormat="false" ht="24.75" hidden="false" customHeight="true" outlineLevel="0" collapsed="false">
      <c r="A12" s="2"/>
      <c r="B12" s="149" t="s">
        <v>154</v>
      </c>
      <c r="C12" s="68"/>
      <c r="D12" s="68"/>
      <c r="E12" s="146"/>
      <c r="F12" s="147"/>
      <c r="G12" s="147"/>
      <c r="H12" s="68"/>
      <c r="I12" s="146"/>
      <c r="J12" s="146"/>
      <c r="K12" s="146"/>
      <c r="L12" s="68"/>
      <c r="M12" s="148"/>
      <c r="N12" s="148"/>
      <c r="O12" s="148"/>
      <c r="P12" s="68"/>
      <c r="Q12" s="68"/>
    </row>
    <row r="13" customFormat="false" ht="26.25" hidden="false" customHeight="true" outlineLevel="0" collapsed="false">
      <c r="A13" s="2"/>
      <c r="B13" s="149" t="s">
        <v>155</v>
      </c>
      <c r="C13" s="68"/>
      <c r="D13" s="68"/>
      <c r="E13" s="146"/>
      <c r="F13" s="147"/>
      <c r="G13" s="147"/>
      <c r="H13" s="68"/>
      <c r="I13" s="146"/>
      <c r="J13" s="146"/>
      <c r="K13" s="146"/>
      <c r="L13" s="68"/>
      <c r="M13" s="148"/>
      <c r="N13" s="148"/>
      <c r="O13" s="150"/>
      <c r="P13" s="68"/>
      <c r="Q13" s="68"/>
    </row>
    <row r="14" customFormat="false" ht="27" hidden="false" customHeight="true" outlineLevel="0" collapsed="false">
      <c r="A14" s="2"/>
      <c r="B14" s="149" t="s">
        <v>156</v>
      </c>
      <c r="C14" s="68"/>
      <c r="D14" s="68"/>
      <c r="E14" s="146"/>
      <c r="F14" s="147"/>
      <c r="G14" s="147"/>
      <c r="H14" s="68"/>
      <c r="I14" s="146"/>
      <c r="J14" s="146"/>
      <c r="K14" s="146"/>
      <c r="L14" s="68"/>
      <c r="M14" s="148"/>
      <c r="N14" s="148"/>
      <c r="O14" s="150"/>
      <c r="P14" s="68"/>
      <c r="Q14" s="68"/>
    </row>
    <row r="15" customFormat="false" ht="27" hidden="false" customHeight="true" outlineLevel="0" collapsed="false">
      <c r="A15" s="2"/>
      <c r="B15" s="149" t="s">
        <v>157</v>
      </c>
      <c r="C15" s="68"/>
      <c r="D15" s="68"/>
      <c r="E15" s="146"/>
      <c r="F15" s="146"/>
      <c r="G15" s="146"/>
      <c r="H15" s="68"/>
      <c r="I15" s="146"/>
      <c r="J15" s="146"/>
      <c r="K15" s="146"/>
      <c r="L15" s="68"/>
      <c r="M15" s="148"/>
      <c r="N15" s="148"/>
      <c r="O15" s="151"/>
      <c r="P15" s="68"/>
      <c r="Q15" s="68"/>
    </row>
    <row r="16" customFormat="false" ht="27" hidden="false" customHeight="true" outlineLevel="0" collapsed="false">
      <c r="A16" s="2"/>
      <c r="B16" s="149" t="s">
        <v>158</v>
      </c>
      <c r="C16" s="68"/>
      <c r="D16" s="68"/>
      <c r="E16" s="146"/>
      <c r="F16" s="146"/>
      <c r="G16" s="146"/>
      <c r="H16" s="68"/>
      <c r="I16" s="146"/>
      <c r="J16" s="146"/>
      <c r="K16" s="146"/>
      <c r="L16" s="68"/>
      <c r="M16" s="148"/>
      <c r="N16" s="148"/>
      <c r="O16" s="148"/>
      <c r="P16" s="68"/>
      <c r="Q16" s="68"/>
    </row>
    <row r="17" customFormat="false" ht="27" hidden="false" customHeight="true" outlineLevel="0" collapsed="false">
      <c r="A17" s="2"/>
      <c r="B17" s="149" t="s">
        <v>159</v>
      </c>
      <c r="C17" s="68"/>
      <c r="D17" s="68"/>
      <c r="E17" s="146"/>
      <c r="F17" s="146"/>
      <c r="G17" s="146"/>
      <c r="H17" s="68"/>
      <c r="I17" s="146"/>
      <c r="J17" s="146"/>
      <c r="K17" s="146"/>
      <c r="L17" s="68"/>
      <c r="M17" s="148"/>
      <c r="N17" s="148"/>
      <c r="O17" s="148"/>
      <c r="P17" s="68"/>
      <c r="Q17" s="68"/>
    </row>
    <row r="18" customFormat="false" ht="27" hidden="false" customHeight="true" outlineLevel="0" collapsed="false">
      <c r="A18" s="2"/>
      <c r="B18" s="149" t="s">
        <v>160</v>
      </c>
      <c r="C18" s="68"/>
      <c r="D18" s="68"/>
      <c r="E18" s="146"/>
      <c r="F18" s="146"/>
      <c r="G18" s="146"/>
      <c r="H18" s="68"/>
      <c r="I18" s="146"/>
      <c r="J18" s="146"/>
      <c r="K18" s="146"/>
      <c r="L18" s="68"/>
      <c r="M18" s="148"/>
      <c r="N18" s="148"/>
      <c r="O18" s="148"/>
      <c r="P18" s="68"/>
      <c r="Q18" s="68"/>
    </row>
    <row r="19" customFormat="false" ht="27" hidden="false" customHeight="true" outlineLevel="0" collapsed="false">
      <c r="A19" s="2"/>
      <c r="B19" s="149" t="s">
        <v>182</v>
      </c>
      <c r="C19" s="68"/>
      <c r="D19" s="68"/>
      <c r="E19" s="146"/>
      <c r="F19" s="146"/>
      <c r="G19" s="146"/>
      <c r="H19" s="68"/>
      <c r="I19" s="146"/>
      <c r="J19" s="146"/>
      <c r="K19" s="146"/>
      <c r="L19" s="68"/>
      <c r="M19" s="148"/>
      <c r="N19" s="148"/>
      <c r="O19" s="148"/>
      <c r="P19" s="68"/>
      <c r="Q19" s="68"/>
    </row>
    <row r="20" customFormat="false" ht="27" hidden="false" customHeight="true" outlineLevel="0" collapsed="false">
      <c r="A20" s="2"/>
      <c r="B20" s="149" t="s">
        <v>187</v>
      </c>
      <c r="C20" s="68"/>
      <c r="D20" s="68"/>
      <c r="E20" s="146"/>
      <c r="F20" s="146"/>
      <c r="G20" s="146"/>
      <c r="H20" s="68"/>
      <c r="I20" s="146"/>
      <c r="J20" s="146"/>
      <c r="K20" s="146"/>
      <c r="L20" s="68"/>
      <c r="M20" s="148"/>
      <c r="N20" s="148"/>
      <c r="O20" s="148"/>
      <c r="P20" s="68"/>
      <c r="Q20" s="68"/>
    </row>
    <row r="21" customFormat="false" ht="21" hidden="false" customHeight="true" outlineLevel="0" collapsed="false">
      <c r="A21" s="2"/>
      <c r="B21" s="149" t="s">
        <v>188</v>
      </c>
      <c r="C21" s="68"/>
      <c r="D21" s="68"/>
      <c r="E21" s="146"/>
      <c r="F21" s="146"/>
      <c r="G21" s="146"/>
      <c r="H21" s="68"/>
      <c r="I21" s="146"/>
      <c r="J21" s="146"/>
      <c r="K21" s="146"/>
      <c r="L21" s="68"/>
      <c r="M21" s="148"/>
      <c r="N21" s="148"/>
      <c r="O21" s="148"/>
      <c r="P21" s="68"/>
      <c r="Q21" s="68"/>
    </row>
    <row r="22" customFormat="false" ht="7" hidden="false" customHeight="true" outlineLevel="0" collapsed="false">
      <c r="A22" s="2"/>
      <c r="B22" s="68"/>
      <c r="C22" s="68"/>
      <c r="D22" s="68"/>
      <c r="E22" s="68"/>
      <c r="F22" s="68"/>
      <c r="G22" s="164"/>
      <c r="H22" s="68"/>
      <c r="I22" s="68"/>
      <c r="J22" s="68"/>
      <c r="K22" s="68"/>
      <c r="L22" s="80"/>
      <c r="M22" s="68"/>
      <c r="N22" s="68"/>
      <c r="O22" s="68"/>
      <c r="P22" s="68"/>
      <c r="Q22" s="68"/>
    </row>
    <row r="23" customFormat="false" ht="17.5" hidden="false" customHeight="true" outlineLevel="0" collapsed="false">
      <c r="A23" s="2"/>
      <c r="B23" s="152" t="s">
        <v>161</v>
      </c>
      <c r="C23" s="152"/>
      <c r="D23" s="153"/>
      <c r="E23" s="154" t="s">
        <v>162</v>
      </c>
      <c r="F23" s="154" t="s">
        <v>163</v>
      </c>
      <c r="G23" s="154" t="s">
        <v>164</v>
      </c>
      <c r="H23" s="134"/>
      <c r="I23" s="155" t="s">
        <v>165</v>
      </c>
      <c r="J23" s="155" t="s">
        <v>166</v>
      </c>
      <c r="K23" s="135" t="s">
        <v>167</v>
      </c>
      <c r="L23" s="156" t="s">
        <v>189</v>
      </c>
      <c r="M23" s="156"/>
      <c r="N23" s="156"/>
      <c r="O23" s="157" t="s">
        <v>169</v>
      </c>
      <c r="P23" s="68"/>
      <c r="Q23" s="68"/>
      <c r="T23" s="66"/>
    </row>
    <row r="24" customFormat="false" ht="21.5" hidden="false" customHeight="true" outlineLevel="0" collapsed="false">
      <c r="A24" s="2"/>
      <c r="B24" s="152"/>
      <c r="C24" s="152"/>
      <c r="D24" s="153"/>
      <c r="E24" s="158"/>
      <c r="F24" s="158"/>
      <c r="G24" s="158"/>
      <c r="H24" s="68"/>
      <c r="I24" s="158"/>
      <c r="J24" s="158"/>
      <c r="K24" s="158"/>
      <c r="L24" s="159" t="s">
        <v>190</v>
      </c>
      <c r="M24" s="159"/>
      <c r="N24" s="159"/>
      <c r="O24" s="160" t="s">
        <v>171</v>
      </c>
      <c r="P24" s="68"/>
      <c r="Q24" s="68"/>
      <c r="S24" s="66"/>
    </row>
    <row r="25" customFormat="false" ht="30" hidden="false" customHeight="true" outlineLevel="0" collapsed="false">
      <c r="A25" s="2"/>
      <c r="B25" s="152"/>
      <c r="C25" s="152"/>
      <c r="D25" s="68"/>
      <c r="E25" s="161"/>
      <c r="F25" s="161"/>
      <c r="G25" s="161"/>
      <c r="H25" s="161"/>
      <c r="I25" s="161"/>
      <c r="J25" s="161"/>
      <c r="K25" s="161"/>
      <c r="L25" s="68"/>
      <c r="M25" s="68"/>
      <c r="N25" s="68"/>
      <c r="O25" s="68"/>
      <c r="P25" s="68"/>
      <c r="Q25" s="68"/>
    </row>
    <row r="26" customFormat="false" ht="14.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68"/>
      <c r="N26" s="2"/>
      <c r="O26" s="2"/>
      <c r="P26" s="2"/>
      <c r="Q26" s="2"/>
    </row>
    <row r="27" customFormat="false" ht="32" hidden="false" customHeight="true" outlineLevel="0" collapsed="false">
      <c r="A27" s="2"/>
      <c r="B27" s="2"/>
      <c r="C27" s="127" t="s">
        <v>172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62" t="s">
        <v>173</v>
      </c>
      <c r="O27" s="162"/>
      <c r="P27" s="162"/>
      <c r="Q27" s="162"/>
    </row>
    <row r="28" customFormat="false" ht="26" hidden="false" customHeight="true" outlineLevel="0" collapsed="false">
      <c r="A28" s="2"/>
      <c r="B28" s="2"/>
      <c r="C28" s="128" t="s">
        <v>174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63"/>
      <c r="N28" s="128" t="s">
        <v>175</v>
      </c>
      <c r="O28" s="128"/>
      <c r="P28" s="128"/>
      <c r="Q28" s="128"/>
    </row>
    <row r="29" customFormat="false" ht="24" hidden="false" customHeight="true" outlineLevel="0" collapsed="false">
      <c r="A29" s="2"/>
      <c r="B29" s="2"/>
      <c r="C29" s="127" t="s">
        <v>176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62"/>
      <c r="O29" s="162"/>
      <c r="P29" s="162"/>
      <c r="Q29" s="162"/>
    </row>
    <row r="30" customFormat="false" ht="32.25" hidden="false" customHeight="true" outlineLevel="0" collapsed="false">
      <c r="A30" s="2"/>
      <c r="B30" s="2"/>
      <c r="C30" s="128" t="s">
        <v>177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63"/>
      <c r="N30" s="128"/>
      <c r="O30" s="128"/>
      <c r="P30" s="128"/>
      <c r="Q30" s="128"/>
    </row>
    <row r="31" customFormat="false" ht="32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35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4.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4.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27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30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30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30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4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4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4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4.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4.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4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4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4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4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4.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4.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4.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4.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4.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4.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4.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4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4.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4.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4.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4.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customFormat="false" ht="14.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customFormat="false" ht="14.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3:C25"/>
    <mergeCell ref="L23:N23"/>
    <mergeCell ref="L24:N24"/>
    <mergeCell ref="E25:K25"/>
    <mergeCell ref="C27:M27"/>
    <mergeCell ref="N27:Q27"/>
    <mergeCell ref="C28:L28"/>
    <mergeCell ref="N28:Q28"/>
    <mergeCell ref="C29:M29"/>
    <mergeCell ref="N29:Q29"/>
    <mergeCell ref="C30:L30"/>
    <mergeCell ref="N30:Q3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T6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S22" activeCellId="0" sqref="S22"/>
    </sheetView>
  </sheetViews>
  <sheetFormatPr defaultColWidth="8.7421875" defaultRowHeight="14.5" zeroHeight="false" outlineLevelRow="0" outlineLevelCol="0"/>
  <cols>
    <col collapsed="false" customWidth="true" hidden="false" outlineLevel="0" max="2" min="2" style="0" width="5.62"/>
    <col collapsed="false" customWidth="true" hidden="false" outlineLevel="0" max="3" min="3" style="0" width="8.54"/>
    <col collapsed="false" customWidth="true" hidden="false" outlineLevel="0" max="4" min="4" style="0" width="0.91"/>
    <col collapsed="false" customWidth="true" hidden="false" outlineLevel="0" max="7" min="5" style="0" width="6.62"/>
    <col collapsed="false" customWidth="true" hidden="false" outlineLevel="0" max="8" min="8" style="0" width="1.63"/>
    <col collapsed="false" customWidth="true" hidden="false" outlineLevel="0" max="11" min="9" style="0" width="8.18"/>
    <col collapsed="false" customWidth="true" hidden="false" outlineLevel="0" max="12" min="12" style="0" width="8.27"/>
    <col collapsed="false" customWidth="true" hidden="false" outlineLevel="0" max="15" min="15" style="0" width="24.09"/>
  </cols>
  <sheetData>
    <row r="1" customFormat="false" ht="10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9.5" hidden="false" customHeight="true" outlineLevel="0" collapsed="false">
      <c r="A2" s="2"/>
      <c r="B2" s="125" t="s">
        <v>140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2"/>
      <c r="Q2" s="2"/>
    </row>
    <row r="3" customFormat="false" ht="14.5" hidden="false" customHeight="true" outlineLevel="0" collapsed="false">
      <c r="A3" s="2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2"/>
      <c r="Q3" s="2"/>
    </row>
    <row r="4" customFormat="false" ht="30" hidden="false" customHeight="true" outlineLevel="0" collapsed="false">
      <c r="A4" s="2"/>
      <c r="B4" s="127" t="s">
        <v>141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2"/>
      <c r="Q4" s="2"/>
    </row>
    <row r="5" customFormat="false" ht="23" hidden="false" customHeight="true" outlineLevel="0" collapsed="false">
      <c r="A5" s="2"/>
      <c r="B5" s="128" t="s">
        <v>142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2"/>
      <c r="Q5" s="2"/>
    </row>
    <row r="6" customFormat="false" ht="30.5" hidden="false" customHeight="true" outlineLevel="0" collapsed="false">
      <c r="A6" s="2"/>
      <c r="B6" s="129" t="s">
        <v>191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2"/>
      <c r="Q6" s="2"/>
    </row>
    <row r="7" customFormat="false" ht="4.5" hidden="false" customHeight="true" outlineLevel="0" collapsed="false">
      <c r="A7" s="2"/>
      <c r="B7" s="130"/>
      <c r="C7" s="131"/>
      <c r="D7" s="131"/>
      <c r="E7" s="131"/>
      <c r="F7" s="131"/>
      <c r="G7" s="131"/>
      <c r="H7" s="130"/>
      <c r="I7" s="130"/>
      <c r="J7" s="132"/>
      <c r="K7" s="132"/>
      <c r="L7" s="68"/>
      <c r="M7" s="68"/>
      <c r="N7" s="2"/>
      <c r="O7" s="2"/>
      <c r="P7" s="2"/>
      <c r="Q7" s="2"/>
    </row>
    <row r="8" customFormat="false" ht="21" hidden="false" customHeight="true" outlineLevel="0" collapsed="false">
      <c r="A8" s="2"/>
      <c r="B8" s="130"/>
      <c r="C8" s="131"/>
      <c r="D8" s="131"/>
      <c r="E8" s="133" t="s">
        <v>144</v>
      </c>
      <c r="F8" s="133"/>
      <c r="G8" s="133"/>
      <c r="H8" s="134"/>
      <c r="I8" s="135" t="s">
        <v>145</v>
      </c>
      <c r="J8" s="135"/>
      <c r="K8" s="135"/>
      <c r="L8" s="68"/>
      <c r="M8" s="2"/>
      <c r="N8" s="2"/>
      <c r="O8" s="2"/>
      <c r="P8" s="2"/>
      <c r="Q8" s="2"/>
    </row>
    <row r="9" customFormat="false" ht="27" hidden="false" customHeight="true" outlineLevel="0" collapsed="false">
      <c r="A9" s="2"/>
      <c r="B9" s="136" t="s">
        <v>146</v>
      </c>
      <c r="C9" s="136"/>
      <c r="D9" s="137"/>
      <c r="E9" s="138" t="s">
        <v>147</v>
      </c>
      <c r="F9" s="138" t="s">
        <v>148</v>
      </c>
      <c r="G9" s="138" t="s">
        <v>149</v>
      </c>
      <c r="H9" s="139"/>
      <c r="I9" s="140" t="s">
        <v>150</v>
      </c>
      <c r="J9" s="141" t="s">
        <v>151</v>
      </c>
      <c r="K9" s="142" t="s">
        <v>152</v>
      </c>
      <c r="L9" s="143"/>
      <c r="M9" s="143" t="s">
        <v>153</v>
      </c>
      <c r="N9" s="143"/>
      <c r="O9" s="143"/>
      <c r="P9" s="2"/>
      <c r="Q9" s="2"/>
    </row>
    <row r="10" customFormat="false" ht="8.5" hidden="false" customHeight="true" outlineLevel="0" collapsed="false">
      <c r="A10" s="2"/>
      <c r="B10" s="144"/>
      <c r="C10" s="144"/>
      <c r="D10" s="144"/>
      <c r="E10" s="144"/>
      <c r="F10" s="144"/>
      <c r="G10" s="144"/>
      <c r="H10" s="130"/>
      <c r="I10" s="130"/>
      <c r="J10" s="130"/>
      <c r="K10" s="130"/>
      <c r="L10" s="68"/>
      <c r="M10" s="68"/>
      <c r="N10" s="68"/>
      <c r="O10" s="68"/>
      <c r="P10" s="2"/>
      <c r="Q10" s="2"/>
    </row>
    <row r="11" customFormat="false" ht="24" hidden="false" customHeight="true" outlineLevel="0" collapsed="false">
      <c r="A11" s="2"/>
      <c r="B11" s="145" t="s">
        <v>154</v>
      </c>
      <c r="C11" s="2"/>
      <c r="D11" s="2"/>
      <c r="E11" s="146"/>
      <c r="F11" s="147"/>
      <c r="G11" s="147"/>
      <c r="H11" s="2"/>
      <c r="I11" s="146"/>
      <c r="J11" s="146"/>
      <c r="K11" s="146"/>
      <c r="L11" s="2"/>
      <c r="M11" s="148"/>
      <c r="N11" s="148"/>
      <c r="O11" s="148"/>
      <c r="P11" s="2"/>
      <c r="Q11" s="2"/>
    </row>
    <row r="12" customFormat="false" ht="24.75" hidden="false" customHeight="true" outlineLevel="0" collapsed="false">
      <c r="A12" s="2"/>
      <c r="B12" s="149" t="s">
        <v>155</v>
      </c>
      <c r="C12" s="68"/>
      <c r="D12" s="68"/>
      <c r="E12" s="146"/>
      <c r="F12" s="147"/>
      <c r="G12" s="147"/>
      <c r="H12" s="68"/>
      <c r="I12" s="146"/>
      <c r="J12" s="146"/>
      <c r="K12" s="146"/>
      <c r="L12" s="68"/>
      <c r="M12" s="148"/>
      <c r="N12" s="148"/>
      <c r="O12" s="148"/>
      <c r="P12" s="68"/>
      <c r="Q12" s="68"/>
    </row>
    <row r="13" customFormat="false" ht="26.25" hidden="false" customHeight="true" outlineLevel="0" collapsed="false">
      <c r="A13" s="2"/>
      <c r="B13" s="149" t="s">
        <v>156</v>
      </c>
      <c r="C13" s="68"/>
      <c r="D13" s="68"/>
      <c r="E13" s="146"/>
      <c r="F13" s="147"/>
      <c r="G13" s="147"/>
      <c r="H13" s="68"/>
      <c r="I13" s="146"/>
      <c r="J13" s="146"/>
      <c r="K13" s="146"/>
      <c r="L13" s="68"/>
      <c r="M13" s="148"/>
      <c r="N13" s="148"/>
      <c r="O13" s="150"/>
      <c r="P13" s="68"/>
      <c r="Q13" s="68"/>
    </row>
    <row r="14" customFormat="false" ht="27" hidden="false" customHeight="true" outlineLevel="0" collapsed="false">
      <c r="A14" s="2"/>
      <c r="B14" s="149" t="s">
        <v>192</v>
      </c>
      <c r="C14" s="68"/>
      <c r="D14" s="68"/>
      <c r="E14" s="146"/>
      <c r="F14" s="147"/>
      <c r="G14" s="147"/>
      <c r="H14" s="68"/>
      <c r="I14" s="146"/>
      <c r="J14" s="146"/>
      <c r="K14" s="146"/>
      <c r="L14" s="68"/>
      <c r="M14" s="148"/>
      <c r="N14" s="148"/>
      <c r="O14" s="150"/>
      <c r="P14" s="68"/>
      <c r="Q14" s="68"/>
    </row>
    <row r="15" customFormat="false" ht="27" hidden="false" customHeight="true" outlineLevel="0" collapsed="false">
      <c r="A15" s="2"/>
      <c r="B15" s="149" t="s">
        <v>157</v>
      </c>
      <c r="C15" s="68"/>
      <c r="D15" s="68"/>
      <c r="E15" s="146"/>
      <c r="F15" s="146"/>
      <c r="G15" s="146"/>
      <c r="H15" s="68"/>
      <c r="I15" s="146"/>
      <c r="J15" s="146"/>
      <c r="K15" s="146"/>
      <c r="L15" s="68"/>
      <c r="M15" s="148"/>
      <c r="N15" s="148"/>
      <c r="O15" s="151"/>
      <c r="P15" s="68"/>
      <c r="Q15" s="68"/>
    </row>
    <row r="16" customFormat="false" ht="27" hidden="false" customHeight="true" outlineLevel="0" collapsed="false">
      <c r="A16" s="2"/>
      <c r="B16" s="149" t="s">
        <v>158</v>
      </c>
      <c r="C16" s="68"/>
      <c r="D16" s="68"/>
      <c r="E16" s="146"/>
      <c r="F16" s="146"/>
      <c r="G16" s="146"/>
      <c r="H16" s="68"/>
      <c r="I16" s="146"/>
      <c r="J16" s="146"/>
      <c r="K16" s="146"/>
      <c r="L16" s="68"/>
      <c r="M16" s="148"/>
      <c r="N16" s="148"/>
      <c r="O16" s="148"/>
      <c r="P16" s="68"/>
      <c r="Q16" s="68"/>
    </row>
    <row r="17" customFormat="false" ht="27" hidden="false" customHeight="true" outlineLevel="0" collapsed="false">
      <c r="A17" s="2"/>
      <c r="B17" s="149" t="s">
        <v>159</v>
      </c>
      <c r="C17" s="68"/>
      <c r="D17" s="68"/>
      <c r="E17" s="146"/>
      <c r="F17" s="146"/>
      <c r="G17" s="146"/>
      <c r="H17" s="68"/>
      <c r="I17" s="146"/>
      <c r="J17" s="146"/>
      <c r="K17" s="146"/>
      <c r="L17" s="68"/>
      <c r="M17" s="148"/>
      <c r="N17" s="148"/>
      <c r="O17" s="148"/>
      <c r="P17" s="68"/>
      <c r="Q17" s="68"/>
    </row>
    <row r="18" customFormat="false" ht="27" hidden="false" customHeight="true" outlineLevel="0" collapsed="false">
      <c r="A18" s="2"/>
      <c r="B18" s="149" t="s">
        <v>160</v>
      </c>
      <c r="C18" s="68"/>
      <c r="D18" s="68"/>
      <c r="E18" s="146"/>
      <c r="F18" s="146"/>
      <c r="G18" s="146"/>
      <c r="H18" s="68"/>
      <c r="I18" s="146"/>
      <c r="J18" s="146"/>
      <c r="K18" s="146"/>
      <c r="L18" s="68"/>
      <c r="M18" s="148"/>
      <c r="N18" s="148"/>
      <c r="O18" s="148"/>
      <c r="P18" s="68"/>
      <c r="Q18" s="68"/>
    </row>
    <row r="19" customFormat="false" ht="21" hidden="false" customHeight="true" outlineLevel="0" collapsed="false">
      <c r="A19" s="2"/>
      <c r="B19" s="149" t="s">
        <v>182</v>
      </c>
      <c r="C19" s="68"/>
      <c r="D19" s="68"/>
      <c r="E19" s="146"/>
      <c r="F19" s="146"/>
      <c r="G19" s="146"/>
      <c r="H19" s="68"/>
      <c r="I19" s="146"/>
      <c r="J19" s="146"/>
      <c r="K19" s="146"/>
      <c r="L19" s="68"/>
      <c r="M19" s="148"/>
      <c r="N19" s="148"/>
      <c r="O19" s="148"/>
      <c r="P19" s="68"/>
      <c r="Q19" s="68"/>
    </row>
    <row r="20" customFormat="false" ht="7" hidden="false" customHeight="true" outlineLevel="0" collapsed="false">
      <c r="A20" s="2"/>
      <c r="B20" s="68"/>
      <c r="C20" s="68"/>
      <c r="D20" s="68"/>
      <c r="E20" s="68"/>
      <c r="F20" s="68"/>
      <c r="G20" s="164"/>
      <c r="H20" s="68"/>
      <c r="I20" s="68"/>
      <c r="J20" s="68"/>
      <c r="K20" s="68"/>
      <c r="L20" s="80"/>
      <c r="M20" s="68"/>
      <c r="N20" s="68"/>
      <c r="O20" s="68"/>
      <c r="P20" s="68"/>
      <c r="Q20" s="68"/>
    </row>
    <row r="21" customFormat="false" ht="17.5" hidden="false" customHeight="true" outlineLevel="0" collapsed="false">
      <c r="A21" s="2"/>
      <c r="B21" s="152" t="s">
        <v>161</v>
      </c>
      <c r="C21" s="152"/>
      <c r="D21" s="153"/>
      <c r="E21" s="154" t="s">
        <v>162</v>
      </c>
      <c r="F21" s="154" t="s">
        <v>163</v>
      </c>
      <c r="G21" s="154" t="s">
        <v>164</v>
      </c>
      <c r="H21" s="134"/>
      <c r="I21" s="155" t="s">
        <v>165</v>
      </c>
      <c r="J21" s="155" t="s">
        <v>166</v>
      </c>
      <c r="K21" s="135" t="s">
        <v>167</v>
      </c>
      <c r="L21" s="156" t="s">
        <v>193</v>
      </c>
      <c r="M21" s="156"/>
      <c r="N21" s="156"/>
      <c r="O21" s="157" t="s">
        <v>169</v>
      </c>
      <c r="P21" s="68"/>
      <c r="Q21" s="68"/>
      <c r="T21" s="66"/>
    </row>
    <row r="22" customFormat="false" ht="21.5" hidden="false" customHeight="true" outlineLevel="0" collapsed="false">
      <c r="A22" s="2"/>
      <c r="B22" s="152"/>
      <c r="C22" s="152"/>
      <c r="D22" s="153"/>
      <c r="E22" s="158"/>
      <c r="F22" s="158"/>
      <c r="G22" s="158"/>
      <c r="H22" s="68"/>
      <c r="I22" s="158"/>
      <c r="J22" s="158"/>
      <c r="K22" s="158"/>
      <c r="L22" s="159" t="s">
        <v>194</v>
      </c>
      <c r="M22" s="159"/>
      <c r="N22" s="159"/>
      <c r="O22" s="160" t="s">
        <v>171</v>
      </c>
      <c r="P22" s="68"/>
      <c r="Q22" s="68"/>
      <c r="S22" s="66"/>
    </row>
    <row r="23" customFormat="false" ht="30" hidden="false" customHeight="true" outlineLevel="0" collapsed="false">
      <c r="A23" s="2"/>
      <c r="B23" s="152"/>
      <c r="C23" s="152"/>
      <c r="D23" s="68"/>
      <c r="E23" s="161"/>
      <c r="F23" s="161"/>
      <c r="G23" s="161"/>
      <c r="H23" s="161"/>
      <c r="I23" s="161"/>
      <c r="J23" s="161"/>
      <c r="K23" s="161"/>
      <c r="L23" s="68"/>
      <c r="M23" s="68"/>
      <c r="N23" s="68"/>
      <c r="O23" s="68"/>
      <c r="P23" s="68"/>
      <c r="Q23" s="68"/>
    </row>
    <row r="24" customFormat="false" ht="14.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68"/>
      <c r="N24" s="2"/>
      <c r="O24" s="2"/>
      <c r="P24" s="2"/>
      <c r="Q24" s="2"/>
    </row>
    <row r="25" customFormat="false" ht="32" hidden="false" customHeight="true" outlineLevel="0" collapsed="false">
      <c r="A25" s="2"/>
      <c r="B25" s="2"/>
      <c r="C25" s="127" t="s">
        <v>172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62" t="s">
        <v>173</v>
      </c>
      <c r="O25" s="162"/>
      <c r="P25" s="162"/>
      <c r="Q25" s="162"/>
    </row>
    <row r="26" customFormat="false" ht="26" hidden="false" customHeight="true" outlineLevel="0" collapsed="false">
      <c r="A26" s="2"/>
      <c r="B26" s="2"/>
      <c r="C26" s="128" t="s">
        <v>174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63"/>
      <c r="N26" s="128" t="s">
        <v>175</v>
      </c>
      <c r="O26" s="128"/>
      <c r="P26" s="128"/>
      <c r="Q26" s="128"/>
    </row>
    <row r="27" customFormat="false" ht="24" hidden="false" customHeight="true" outlineLevel="0" collapsed="false">
      <c r="A27" s="2"/>
      <c r="B27" s="2"/>
      <c r="C27" s="127" t="s">
        <v>176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62"/>
      <c r="O27" s="162"/>
      <c r="P27" s="162"/>
      <c r="Q27" s="162"/>
    </row>
    <row r="28" customFormat="false" ht="32.25" hidden="false" customHeight="true" outlineLevel="0" collapsed="false">
      <c r="A28" s="2"/>
      <c r="B28" s="2"/>
      <c r="C28" s="128" t="s">
        <v>177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63"/>
      <c r="N28" s="128"/>
      <c r="O28" s="128"/>
      <c r="P28" s="128"/>
      <c r="Q28" s="128"/>
    </row>
    <row r="29" customFormat="false" ht="32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Format="false" ht="35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Format="false" ht="14.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4.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27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30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30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30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4.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Format="false" ht="14.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Format="false" ht="14.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customFormat="false" ht="14.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customFormat="false" ht="14.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customFormat="false" ht="14.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customFormat="false" ht="14.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customFormat="false" ht="14.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customFormat="false" ht="14.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customFormat="false" ht="14.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customFormat="false" ht="14.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customFormat="false" ht="14.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customFormat="false" ht="14.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customFormat="false" ht="14.5" hidden="false" customHeight="fals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customFormat="false" ht="14.5" hidden="false" customHeight="fals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customFormat="false" ht="14.5" hidden="false" customHeight="fals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customFormat="false" ht="14.5" hidden="false" customHeight="fals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4.5" hidden="false" customHeight="fals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4.5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4.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4.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customFormat="false" ht="14.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customFormat="false" ht="14.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</sheetData>
  <mergeCells count="19">
    <mergeCell ref="B2:O2"/>
    <mergeCell ref="B4:O4"/>
    <mergeCell ref="B5:O5"/>
    <mergeCell ref="B6:O6"/>
    <mergeCell ref="E8:G8"/>
    <mergeCell ref="I8:K8"/>
    <mergeCell ref="B9:C9"/>
    <mergeCell ref="B21:C23"/>
    <mergeCell ref="L21:N21"/>
    <mergeCell ref="L22:N22"/>
    <mergeCell ref="E23:K23"/>
    <mergeCell ref="C25:M25"/>
    <mergeCell ref="N25:Q25"/>
    <mergeCell ref="C26:L26"/>
    <mergeCell ref="N26:Q26"/>
    <mergeCell ref="C27:M27"/>
    <mergeCell ref="N27:Q27"/>
    <mergeCell ref="C28:L28"/>
    <mergeCell ref="N28:Q28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LibreOffice/7.0.0.3$Windows_X86_64 LibreOffice_project/8061b3e9204bef6b321a21033174034a5e2ea88e</Applicat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2013-11-06T10:09:16Z</dcterms:created>
  <dc:creator>Vartotojas</dc:creator>
  <dc:description/>
  <dc:language>lt-LT</dc:language>
  <cp:lastModifiedBy>Ernestas Vaitkevičius</cp:lastModifiedBy>
  <dcterms:modified xsi:type="dcterms:W3CDTF">2022-06-15T14:52:52Z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