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GŽ šaudym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<sst xmlns="http://schemas.openxmlformats.org/spreadsheetml/2006/main" count="47" uniqueCount="37">
  <si>
    <t xml:space="preserve">Komanda</t>
  </si>
  <si>
    <t xml:space="preserve">Vardas, pavardė</t>
  </si>
  <si>
    <t xml:space="preserve">1 pratimas</t>
  </si>
  <si>
    <t xml:space="preserve">2 pratimas</t>
  </si>
  <si>
    <t xml:space="preserve">3 pratimas</t>
  </si>
  <si>
    <t xml:space="preserve">Asm. Rezultatas</t>
  </si>
  <si>
    <t xml:space="preserve">Kom. Rezultatas</t>
  </si>
  <si>
    <t xml:space="preserve">Taškai</t>
  </si>
  <si>
    <t xml:space="preserve">Laikas</t>
  </si>
  <si>
    <t xml:space="preserve">HIT FACTOR</t>
  </si>
  <si>
    <t xml:space="preserve">Vieta</t>
  </si>
  <si>
    <t xml:space="preserve">Asm. Vieta</t>
  </si>
  <si>
    <t xml:space="preserve">Kom. Vieta</t>
  </si>
  <si>
    <t xml:space="preserve">NERIJUS BARTKEVIČIUS</t>
  </si>
  <si>
    <t xml:space="preserve">Lietuvos kalėjimų tarnyba</t>
  </si>
  <si>
    <t xml:space="preserve">PAVELAS ŠILOBRITAS </t>
  </si>
  <si>
    <t xml:space="preserve">VILIUS SORAKA</t>
  </si>
  <si>
    <t xml:space="preserve">Darius Kandzerauskas</t>
  </si>
  <si>
    <t xml:space="preserve">Lietuvos kariuomenė</t>
  </si>
  <si>
    <t xml:space="preserve">Raimundas Vizgirda</t>
  </si>
  <si>
    <t xml:space="preserve">Edvardas Mankus</t>
  </si>
  <si>
    <t xml:space="preserve">Giedrius Valeika; </t>
  </si>
  <si>
    <t xml:space="preserve">Lietuvos policija</t>
  </si>
  <si>
    <t xml:space="preserve">Rolandas Vrubliauskas;</t>
  </si>
  <si>
    <t xml:space="preserve">Donatas Žalneravičius. </t>
  </si>
  <si>
    <t xml:space="preserve">Miroslav Nedveckij</t>
  </si>
  <si>
    <t xml:space="preserve">Vadovybės apsaugos tarnyba</t>
  </si>
  <si>
    <t xml:space="preserve">Povilas Vaskinas</t>
  </si>
  <si>
    <t xml:space="preserve">Arvydas Vaitekūnas</t>
  </si>
  <si>
    <t xml:space="preserve">Lech Cimoš</t>
  </si>
  <si>
    <t xml:space="preserve">Valstybės sienos apsaugos tarnyba</t>
  </si>
  <si>
    <t xml:space="preserve">Simonas Baltrušaitis</t>
  </si>
  <si>
    <t xml:space="preserve">Tadas Borisevičius</t>
  </si>
  <si>
    <t xml:space="preserve">Martynas Mosteika</t>
  </si>
  <si>
    <t xml:space="preserve">Viešojo saugumo tarnyba</t>
  </si>
  <si>
    <t xml:space="preserve">Audrius Zimkevičius</t>
  </si>
  <si>
    <t xml:space="preserve">Mantas Jakubavičius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</si>
</sst>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5">
    <font>
      <sz val="10"/>
      <name val="Arial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1"/>
      <color rgb="FF000000"/>
      <name val="Times New Roman"/>
      <family val="1"/>
      <charset val="1"/>
    </font>
    <font>
      <sz val="10"/>
      <name val="Times New Roman"/>
      <family val="1"/>
      <charset val="1"/>
    </font>
    <font>
      <b val="true"/>
      <i val="true"/>
      <sz val="14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  <font>
      <sz val="10"/>
      <color theme="1"/>
      <name val="Times New Roman"/>
      <family val="1"/>
      <charset val="186"/>
    </font>
    <font>
      <sz val="11"/>
      <name val="Times New Roman"/>
      <family val="1"/>
      <charset val="1"/>
    </font>
    <font>
      <b val="true"/>
      <sz val="1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rgb="FF00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</fills>
  <borders count="3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8" fillId="2" borderId="3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7" fillId="3" borderId="4" xfId="0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7" fillId="3" borderId="5" xfId="0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7" fillId="3" borderId="6" xfId="0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7" fillId="3" borderId="7" xfId="0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7" fillId="3" borderId="8" xfId="0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7" fillId="3" borderId="9" xfId="0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7" fillId="2" borderId="10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7" fillId="2" borderId="11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4" fillId="0" borderId="12" xfId="0" applyFont="true" applyBorder="true" applyAlignment="true" applyProtection="true">
      <alignment horizontal="general" vertical="bottom" textRotation="0" wrapText="false" indent="0" shrinkToFit="false" readingOrder="1"/>
      <protection locked="true" hidden="false"/>
    </xf>
    <xf numFmtId="164" fontId="9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4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5" fontId="10" fillId="0" borderId="15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0" fillId="4" borderId="15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0" fillId="4" borderId="16" xfId="0" applyFont="fals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0" fillId="0" borderId="17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1" fillId="4" borderId="15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0" fillId="0" borderId="15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1" fillId="4" borderId="16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 readingOrder="2"/>
      <protection locked="true" hidden="false"/>
    </xf>
    <xf numFmtId="164" fontId="12" fillId="0" borderId="18" xfId="0" applyFont="true" applyBorder="true" applyAlignment="true" applyProtection="true">
      <alignment horizontal="general" vertical="bottom" textRotation="0" wrapText="false" indent="0" shrinkToFit="false" readingOrder="1"/>
      <protection locked="true" hidden="false"/>
    </xf>
    <xf numFmtId="164" fontId="9" fillId="0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20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5" fontId="10" fillId="0" borderId="21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0" fillId="4" borderId="21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0" fillId="0" borderId="20" xfId="0" applyFont="fals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0" fillId="4" borderId="22" xfId="0" applyFont="fals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0" fillId="0" borderId="23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1" fillId="4" borderId="21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0" fillId="0" borderId="21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1" fillId="4" borderId="22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 readingOrder="1"/>
      <protection locked="true" hidden="false"/>
    </xf>
    <xf numFmtId="164" fontId="9" fillId="0" borderId="2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25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5" fontId="10" fillId="0" borderId="26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0" fillId="4" borderId="26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0" fillId="4" borderId="6" xfId="0" applyFont="fals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0" fillId="4" borderId="27" xfId="0" applyFont="fals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0" fillId="0" borderId="28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1" fillId="4" borderId="26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0" fillId="0" borderId="26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1" fillId="4" borderId="27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1" fillId="4" borderId="29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3" fillId="0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3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10" fillId="5" borderId="14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5" fontId="10" fillId="5" borderId="15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9" fillId="0" borderId="19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10" fillId="5" borderId="20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5" fontId="10" fillId="5" borderId="21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9" fillId="0" borderId="24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10" fillId="5" borderId="26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0" fillId="5" borderId="25" xfId="0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14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24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31" activeCellId="0" sqref="P31"/>
    </sheetView>
  </sheetViews>
  <sheetFormatPr defaultColWidth="8.859375" defaultRowHeight="15" customHeight="false" zeroHeight="false" outlineLevelRow="0" outlineLevelCol="0"/>
  <cols>
    <col collapsed="false" customWidth="true" hidden="false" outlineLevel="0" max="1" min="1" style="1" width="31.57"/>
    <col collapsed="false" customWidth="true" hidden="false" outlineLevel="0" max="2" min="2" style="1" width="21.85"/>
    <col collapsed="false" customWidth="true" hidden="false" outlineLevel="0" max="4" min="3" style="2" width="7"/>
    <col collapsed="false" customWidth="true" hidden="false" outlineLevel="0" max="5" min="5" style="3" width="18"/>
    <col collapsed="false" customWidth="true" hidden="false" outlineLevel="0" max="6" min="6" style="3" width="5.57"/>
    <col collapsed="false" customWidth="true" hidden="false" outlineLevel="0" max="8" min="7" style="2" width="7.57"/>
    <col collapsed="false" customWidth="true" hidden="false" outlineLevel="0" max="9" min="9" style="3" width="17"/>
    <col collapsed="false" customWidth="true" hidden="false" outlineLevel="0" max="12" min="10" style="2" width="6.43"/>
    <col collapsed="false" customWidth="true" hidden="false" outlineLevel="0" max="13" min="13" style="3" width="18.42"/>
    <col collapsed="false" customWidth="true" hidden="false" outlineLevel="0" max="14" min="14" style="3" width="6.57"/>
    <col collapsed="false" customWidth="true" hidden="false" outlineLevel="0" max="15" min="15" style="2" width="15.57"/>
    <col collapsed="false" customWidth="true" hidden="false" outlineLevel="0" max="16" min="16" style="3" width="8.71"/>
    <col collapsed="false" customWidth="true" hidden="false" outlineLevel="0" max="17" min="17" style="2" width="12.86"/>
    <col collapsed="false" customWidth="true" hidden="false" outlineLevel="0" max="18" min="18" style="2" width="8.71"/>
    <col collapsed="false" customWidth="false" hidden="false" outlineLevel="0" max="1014" min="19" style="3" width="8.86"/>
    <col collapsed="false" customWidth="true" hidden="false" outlineLevel="0" max="1018" min="1015" style="4" width="11.57"/>
    <col collapsed="false" customWidth="true" hidden="false" outlineLevel="0" max="16384" min="16379" style="4" width="11.57"/>
  </cols>
  <sheetData>
    <row r="1" customFormat="false" ht="17.35" hidden="false" customHeight="false" outlineLevel="0" collapsed="false">
      <c r="A1" s="5"/>
      <c r="B1" s="5"/>
      <c r="C1" s="5"/>
      <c r="D1" s="5"/>
      <c r="E1" s="5"/>
      <c r="F1" s="5"/>
      <c r="G1" s="5"/>
      <c r="H1" s="5"/>
      <c r="I1" s="5"/>
      <c r="J1" s="6"/>
      <c r="K1" s="6"/>
      <c r="L1" s="6"/>
      <c r="M1" s="6"/>
      <c r="N1" s="6"/>
      <c r="P1" s="7"/>
      <c r="R1" s="7"/>
    </row>
    <row r="2" customFormat="false" ht="15" hidden="false" customHeight="true" outlineLevel="0" collapsed="false">
      <c r="A2" s="8" t="s">
        <v>0</v>
      </c>
      <c r="B2" s="9" t="s">
        <v>1</v>
      </c>
      <c r="C2" s="10" t="s">
        <v>2</v>
      </c>
      <c r="D2" s="10"/>
      <c r="E2" s="10"/>
      <c r="F2" s="10"/>
      <c r="G2" s="10" t="s">
        <v>3</v>
      </c>
      <c r="H2" s="10"/>
      <c r="I2" s="10"/>
      <c r="J2" s="10"/>
      <c r="K2" s="10" t="s">
        <v>4</v>
      </c>
      <c r="L2" s="10"/>
      <c r="M2" s="10"/>
      <c r="N2" s="10"/>
      <c r="O2" s="11" t="s">
        <v>5</v>
      </c>
      <c r="P2" s="11"/>
      <c r="Q2" s="12" t="s">
        <v>6</v>
      </c>
      <c r="R2" s="12"/>
    </row>
    <row r="3" customFormat="false" ht="29.25" hidden="false" customHeight="true" outlineLevel="0" collapsed="false">
      <c r="A3" s="8"/>
      <c r="B3" s="9"/>
      <c r="C3" s="13" t="s">
        <v>7</v>
      </c>
      <c r="D3" s="14" t="s">
        <v>8</v>
      </c>
      <c r="E3" s="14" t="s">
        <v>9</v>
      </c>
      <c r="F3" s="15" t="s">
        <v>10</v>
      </c>
      <c r="G3" s="16" t="s">
        <v>7</v>
      </c>
      <c r="H3" s="14" t="s">
        <v>8</v>
      </c>
      <c r="I3" s="14" t="s">
        <v>9</v>
      </c>
      <c r="J3" s="15" t="s">
        <v>10</v>
      </c>
      <c r="K3" s="17" t="s">
        <v>7</v>
      </c>
      <c r="L3" s="18" t="s">
        <v>8</v>
      </c>
      <c r="M3" s="18" t="s">
        <v>9</v>
      </c>
      <c r="N3" s="19" t="s">
        <v>10</v>
      </c>
      <c r="O3" s="20" t="s">
        <v>9</v>
      </c>
      <c r="P3" s="8" t="s">
        <v>11</v>
      </c>
      <c r="Q3" s="21" t="s">
        <v>9</v>
      </c>
      <c r="R3" s="8" t="s">
        <v>12</v>
      </c>
    </row>
    <row r="4" customFormat="false" ht="15" hidden="false" customHeight="false" outlineLevel="0" collapsed="false">
      <c r="A4" s="22"/>
      <c r="B4" s="23" t="s">
        <v>13</v>
      </c>
      <c r="C4" s="24" t="n">
        <v>24</v>
      </c>
      <c r="D4" s="25" t="n">
        <v>22.91</v>
      </c>
      <c r="E4" s="26" t="n">
        <f aca="false">C4/D4</f>
        <v>1.04757747708424</v>
      </c>
      <c r="F4" s="27" t="n">
        <f aca="false">RANK(E4,E$4:E$21,0)</f>
        <v>15</v>
      </c>
      <c r="G4" s="24" t="n">
        <v>45</v>
      </c>
      <c r="H4" s="25" t="n">
        <v>16.79</v>
      </c>
      <c r="I4" s="26" t="n">
        <f aca="false">(G4/H4)</f>
        <v>2.6801667659321</v>
      </c>
      <c r="J4" s="27" t="n">
        <f aca="false">RANK(I4,I$4:I$21,0)</f>
        <v>18</v>
      </c>
      <c r="K4" s="24" t="n">
        <v>20</v>
      </c>
      <c r="L4" s="25" t="n">
        <v>23.92</v>
      </c>
      <c r="M4" s="26" t="n">
        <f aca="false">K4/L4</f>
        <v>0.836120401337793</v>
      </c>
      <c r="N4" s="27" t="n">
        <f aca="false">RANK(M4,M$4:M$21,0)</f>
        <v>18</v>
      </c>
      <c r="O4" s="28" t="n">
        <f aca="false">E4+I4+M4</f>
        <v>4.56386464435414</v>
      </c>
      <c r="P4" s="29" t="n">
        <f aca="false">RANK(O4,O$4:O$21,0)+COUNTIFS(O$4:O4,O4,M$4:M4,"&gt;"&amp;M4)</f>
        <v>17</v>
      </c>
      <c r="Q4" s="30" t="n">
        <f aca="false">SUM($O$4:$O$6)</f>
        <v>15.2241604172313</v>
      </c>
      <c r="R4" s="31" t="n">
        <f aca="false">RANK(Q4,Q$4:Q$21,0)</f>
        <v>6</v>
      </c>
      <c r="V4" s="32"/>
    </row>
    <row r="5" customFormat="false" ht="15" hidden="false" customHeight="false" outlineLevel="0" collapsed="false">
      <c r="A5" s="33" t="s">
        <v>14</v>
      </c>
      <c r="B5" s="34" t="s">
        <v>15</v>
      </c>
      <c r="C5" s="35" t="n">
        <v>26</v>
      </c>
      <c r="D5" s="36" t="n">
        <v>19.84</v>
      </c>
      <c r="E5" s="37" t="n">
        <f aca="false">C5/D5</f>
        <v>1.31048387096774</v>
      </c>
      <c r="F5" s="27" t="n">
        <f aca="false">RANK(E5,E$4:E$21,0)</f>
        <v>11</v>
      </c>
      <c r="G5" s="38" t="n">
        <v>41</v>
      </c>
      <c r="H5" s="36" t="n">
        <v>10.2</v>
      </c>
      <c r="I5" s="37" t="n">
        <f aca="false">(G5/H5)</f>
        <v>4.01960784313726</v>
      </c>
      <c r="J5" s="39" t="n">
        <f aca="false">RANK(I5,I$4:I$21,0)</f>
        <v>13</v>
      </c>
      <c r="K5" s="35" t="n">
        <v>22</v>
      </c>
      <c r="L5" s="36" t="n">
        <v>17.99</v>
      </c>
      <c r="M5" s="37" t="n">
        <f aca="false">K5/L5</f>
        <v>1.22290161200667</v>
      </c>
      <c r="N5" s="39" t="n">
        <f aca="false">RANK(M5,M$4:M$21,0)</f>
        <v>15</v>
      </c>
      <c r="O5" s="40" t="n">
        <f aca="false">E5+I5+M5</f>
        <v>6.55299332611167</v>
      </c>
      <c r="P5" s="41" t="n">
        <f aca="false">RANK(O5,O$4:O$21,0)+COUNTIFS(O$4:O5,O5,M$4:M5,"&gt;"&amp;M5)</f>
        <v>16</v>
      </c>
      <c r="Q5" s="42"/>
      <c r="R5" s="43"/>
    </row>
    <row r="6" customFormat="false" ht="15" hidden="false" customHeight="false" outlineLevel="0" collapsed="false">
      <c r="A6" s="44"/>
      <c r="B6" s="45" t="s">
        <v>16</v>
      </c>
      <c r="C6" s="46" t="n">
        <v>4</v>
      </c>
      <c r="D6" s="47" t="n">
        <v>22.89</v>
      </c>
      <c r="E6" s="48" t="n">
        <f aca="false">C6/D6</f>
        <v>0.17474879860201</v>
      </c>
      <c r="F6" s="49" t="n">
        <f aca="false">RANK(E6,E$4:E$21,0)</f>
        <v>18</v>
      </c>
      <c r="G6" s="46" t="n">
        <v>32</v>
      </c>
      <c r="H6" s="47" t="n">
        <v>10.34</v>
      </c>
      <c r="I6" s="48" t="n">
        <f aca="false">(G6/H6)</f>
        <v>3.09477756286267</v>
      </c>
      <c r="J6" s="50" t="n">
        <f aca="false">RANK(I6,I$4:I$21,0)</f>
        <v>17</v>
      </c>
      <c r="K6" s="46" t="n">
        <v>22</v>
      </c>
      <c r="L6" s="47" t="n">
        <v>26.26</v>
      </c>
      <c r="M6" s="48" t="n">
        <f aca="false">K6/L6</f>
        <v>0.837776085300838</v>
      </c>
      <c r="N6" s="50" t="n">
        <f aca="false">RANK(M6,M$4:M$21,0)</f>
        <v>17</v>
      </c>
      <c r="O6" s="51" t="n">
        <f aca="false">E6+I6+M6</f>
        <v>4.10730244676552</v>
      </c>
      <c r="P6" s="52" t="n">
        <f aca="false">RANK(O6,O$4:O$21,0)+COUNTIFS(O$4:O6,O6,M$4:M6,"&gt;"&amp;M6)</f>
        <v>18</v>
      </c>
      <c r="Q6" s="53"/>
      <c r="R6" s="54"/>
    </row>
    <row r="7" customFormat="false" ht="14.25" hidden="false" customHeight="true" outlineLevel="0" collapsed="false">
      <c r="A7" s="22"/>
      <c r="B7" s="23" t="s">
        <v>17</v>
      </c>
      <c r="C7" s="24" t="n">
        <v>25</v>
      </c>
      <c r="D7" s="25" t="n">
        <v>19.73</v>
      </c>
      <c r="E7" s="26" t="n">
        <f aca="false">C7/D7</f>
        <v>1.26710593005575</v>
      </c>
      <c r="F7" s="27" t="n">
        <f aca="false">RANK(E7,E$4:E$21,0)</f>
        <v>12</v>
      </c>
      <c r="G7" s="24" t="n">
        <v>52</v>
      </c>
      <c r="H7" s="25" t="n">
        <v>11.03</v>
      </c>
      <c r="I7" s="26" t="n">
        <f aca="false">(G7/H7)</f>
        <v>4.71441523118767</v>
      </c>
      <c r="J7" s="27" t="n">
        <f aca="false">RANK(I7,I$4:I$21,0)</f>
        <v>9</v>
      </c>
      <c r="K7" s="24" t="n">
        <v>38</v>
      </c>
      <c r="L7" s="25" t="n">
        <v>15.15</v>
      </c>
      <c r="M7" s="26" t="n">
        <f aca="false">K7/L7</f>
        <v>2.50825082508251</v>
      </c>
      <c r="N7" s="49" t="n">
        <f aca="false">RANK(M7,M$4:M$21,0)</f>
        <v>4</v>
      </c>
      <c r="O7" s="28" t="n">
        <f aca="false">E7+I7+M7</f>
        <v>8.48977198632593</v>
      </c>
      <c r="P7" s="55" t="n">
        <f aca="false">RANK(O7,O$4:O$21,0)+COUNTIFS(O$4:O7,O7,M$4:M7,"&gt;"&amp;M7)</f>
        <v>8</v>
      </c>
      <c r="Q7" s="30" t="n">
        <f aca="false">SUM($O$7:$O$9)</f>
        <v>25.6004993245038</v>
      </c>
      <c r="R7" s="31" t="n">
        <f aca="false">RANK(Q7,Q$4:Q$21,0)</f>
        <v>2</v>
      </c>
    </row>
    <row r="8" customFormat="false" ht="15" hidden="false" customHeight="true" outlineLevel="0" collapsed="false">
      <c r="A8" s="33" t="s">
        <v>18</v>
      </c>
      <c r="B8" s="56" t="s">
        <v>19</v>
      </c>
      <c r="C8" s="35" t="n">
        <v>26</v>
      </c>
      <c r="D8" s="36" t="n">
        <v>18.71</v>
      </c>
      <c r="E8" s="37" t="n">
        <f aca="false">C8/D8</f>
        <v>1.38963121325494</v>
      </c>
      <c r="F8" s="27" t="n">
        <f aca="false">RANK(E8,E$4:E$21,0)</f>
        <v>10</v>
      </c>
      <c r="G8" s="35" t="n">
        <v>48</v>
      </c>
      <c r="H8" s="36" t="n">
        <v>10.34</v>
      </c>
      <c r="I8" s="37" t="n">
        <f aca="false">(G8/H8)</f>
        <v>4.642166344294</v>
      </c>
      <c r="J8" s="39" t="n">
        <f aca="false">RANK(I8,I$4:I$21,0)</f>
        <v>10</v>
      </c>
      <c r="K8" s="35" t="n">
        <v>24</v>
      </c>
      <c r="L8" s="36" t="n">
        <v>20.78</v>
      </c>
      <c r="M8" s="37" t="n">
        <f aca="false">K8/L8</f>
        <v>1.15495668912416</v>
      </c>
      <c r="N8" s="50" t="n">
        <f aca="false">RANK(M8,M$4:M$21,0)</f>
        <v>16</v>
      </c>
      <c r="O8" s="40" t="n">
        <f aca="false">E8+I8+M8</f>
        <v>7.18675424667311</v>
      </c>
      <c r="P8" s="52" t="n">
        <f aca="false">RANK(O8,O$4:O$21,0)+COUNTIFS(O$4:O8,O8,M$4:M8,"&gt;"&amp;M8)</f>
        <v>14</v>
      </c>
      <c r="Q8" s="42"/>
      <c r="R8" s="43"/>
    </row>
    <row r="9" customFormat="false" ht="15" hidden="false" customHeight="false" outlineLevel="0" collapsed="false">
      <c r="A9" s="44"/>
      <c r="B9" s="45" t="s">
        <v>20</v>
      </c>
      <c r="C9" s="46" t="n">
        <v>16</v>
      </c>
      <c r="D9" s="47" t="n">
        <v>20.69</v>
      </c>
      <c r="E9" s="48" t="n">
        <f aca="false">C9/D9</f>
        <v>0.773320444659256</v>
      </c>
      <c r="F9" s="49" t="n">
        <f aca="false">RANK(E9,E$4:E$21,0)</f>
        <v>17</v>
      </c>
      <c r="G9" s="46" t="n">
        <v>56</v>
      </c>
      <c r="H9" s="47" t="n">
        <v>8.96</v>
      </c>
      <c r="I9" s="48" t="n">
        <f aca="false">(G9/H9)</f>
        <v>6.25</v>
      </c>
      <c r="J9" s="50" t="n">
        <f aca="false">RANK(I9,I$4:I$21,0)</f>
        <v>5</v>
      </c>
      <c r="K9" s="46" t="n">
        <v>40</v>
      </c>
      <c r="L9" s="47" t="n">
        <v>13.79</v>
      </c>
      <c r="M9" s="48" t="n">
        <f aca="false">K9/L9</f>
        <v>2.90065264684554</v>
      </c>
      <c r="N9" s="50" t="n">
        <f aca="false">RANK(M9,M$4:M$21,0)</f>
        <v>1</v>
      </c>
      <c r="O9" s="51" t="n">
        <f aca="false">E9+I9+M9</f>
        <v>9.9239730915048</v>
      </c>
      <c r="P9" s="52" t="n">
        <f aca="false">RANK(O9,O$4:O$21,0)+COUNTIFS(O$4:O9,O9,M$4:M9,"&gt;"&amp;M9)</f>
        <v>4</v>
      </c>
      <c r="Q9" s="53"/>
      <c r="R9" s="54"/>
    </row>
    <row r="10" customFormat="false" ht="15" hidden="false" customHeight="false" outlineLevel="0" collapsed="false">
      <c r="A10" s="22"/>
      <c r="B10" s="57" t="s">
        <v>21</v>
      </c>
      <c r="C10" s="24" t="n">
        <v>24</v>
      </c>
      <c r="D10" s="25" t="n">
        <v>14.64</v>
      </c>
      <c r="E10" s="26" t="n">
        <f aca="false">C10/D10</f>
        <v>1.63934426229508</v>
      </c>
      <c r="F10" s="27" t="n">
        <f aca="false">RANK(E10,E$4:E$21,0)</f>
        <v>5</v>
      </c>
      <c r="G10" s="24" t="n">
        <v>50</v>
      </c>
      <c r="H10" s="25" t="n">
        <v>9.21</v>
      </c>
      <c r="I10" s="26" t="n">
        <f aca="false">(G10/H10)</f>
        <v>5.42888165038002</v>
      </c>
      <c r="J10" s="27" t="n">
        <f aca="false">RANK(I10,I$4:I$21,0)</f>
        <v>7</v>
      </c>
      <c r="K10" s="58" t="n">
        <v>31</v>
      </c>
      <c r="L10" s="59" t="n">
        <v>15.47</v>
      </c>
      <c r="M10" s="26" t="n">
        <f aca="false">C10/D10</f>
        <v>1.63934426229508</v>
      </c>
      <c r="N10" s="49" t="n">
        <f aca="false">RANK(M10,M$4:M$21,0)</f>
        <v>13</v>
      </c>
      <c r="O10" s="28" t="n">
        <f aca="false">E10+I10+M10</f>
        <v>8.70757017497019</v>
      </c>
      <c r="P10" s="55" t="n">
        <f aca="false">RANK(O10,O$4:O$21,0)+COUNTIFS(O$4:O10,O10,M$4:M10,"&gt;"&amp;M10)</f>
        <v>7</v>
      </c>
      <c r="Q10" s="30" t="n">
        <f aca="false">SUM($O$10:$O$12)</f>
        <v>25.2758708795401</v>
      </c>
      <c r="R10" s="31" t="n">
        <f aca="false">RANK(Q10,Q$4:Q$21,0)</f>
        <v>3</v>
      </c>
    </row>
    <row r="11" customFormat="false" ht="15" hidden="false" customHeight="false" outlineLevel="0" collapsed="false">
      <c r="A11" s="33" t="s">
        <v>22</v>
      </c>
      <c r="B11" s="60" t="s">
        <v>23</v>
      </c>
      <c r="C11" s="35" t="n">
        <v>29</v>
      </c>
      <c r="D11" s="36" t="n">
        <v>18.18</v>
      </c>
      <c r="E11" s="37" t="n">
        <f aca="false">C11/D11</f>
        <v>1.5951595159516</v>
      </c>
      <c r="F11" s="27" t="n">
        <f aca="false">RANK(E11,E$4:E$21,0)</f>
        <v>6</v>
      </c>
      <c r="G11" s="61" t="n">
        <v>40</v>
      </c>
      <c r="H11" s="62" t="n">
        <v>7.71</v>
      </c>
      <c r="I11" s="37" t="n">
        <f aca="false">(G12/H12)</f>
        <v>4.57875457875458</v>
      </c>
      <c r="J11" s="39" t="n">
        <f aca="false">RANK(I11,I$4:I$21,0)</f>
        <v>11</v>
      </c>
      <c r="K11" s="35" t="n">
        <v>36</v>
      </c>
      <c r="L11" s="36" t="n">
        <v>15.9</v>
      </c>
      <c r="M11" s="37" t="n">
        <f aca="false">K11/L11</f>
        <v>2.26415094339623</v>
      </c>
      <c r="N11" s="50" t="n">
        <f aca="false">RANK(M11,M$4:M$21,0)</f>
        <v>6</v>
      </c>
      <c r="O11" s="40" t="n">
        <f aca="false">E11+I11+M11</f>
        <v>8.4380650381024</v>
      </c>
      <c r="P11" s="52" t="n">
        <f aca="false">RANK(O11,O$4:O$21,0)+COUNTIFS(O$4:O11,O11,M$4:M11,"&gt;"&amp;M11)</f>
        <v>9</v>
      </c>
      <c r="Q11" s="42"/>
      <c r="R11" s="43"/>
    </row>
    <row r="12" customFormat="false" ht="15" hidden="false" customHeight="false" outlineLevel="0" collapsed="false">
      <c r="A12" s="44"/>
      <c r="B12" s="63" t="s">
        <v>24</v>
      </c>
      <c r="C12" s="46" t="n">
        <v>29</v>
      </c>
      <c r="D12" s="47" t="n">
        <v>18.63</v>
      </c>
      <c r="E12" s="48" t="n">
        <f aca="false">C12/D12</f>
        <v>1.55662909286098</v>
      </c>
      <c r="F12" s="49" t="n">
        <f aca="false">RANK(E12,E$4:E$21,0)</f>
        <v>7</v>
      </c>
      <c r="G12" s="46" t="n">
        <v>50</v>
      </c>
      <c r="H12" s="47" t="n">
        <v>10.92</v>
      </c>
      <c r="I12" s="48" t="n">
        <f aca="false">(G12/H12)</f>
        <v>4.57875457875458</v>
      </c>
      <c r="J12" s="50" t="n">
        <f aca="false">RANK(I12,I$4:I$21,0)</f>
        <v>11</v>
      </c>
      <c r="K12" s="46" t="n">
        <v>31</v>
      </c>
      <c r="L12" s="47" t="n">
        <v>15.54</v>
      </c>
      <c r="M12" s="48" t="n">
        <f aca="false">K12/L12</f>
        <v>1.994851994852</v>
      </c>
      <c r="N12" s="50" t="n">
        <f aca="false">RANK(M12,M$4:M$21,0)</f>
        <v>10</v>
      </c>
      <c r="O12" s="51" t="n">
        <f aca="false">E12+I12+M12</f>
        <v>8.13023566646755</v>
      </c>
      <c r="P12" s="52" t="n">
        <f aca="false">RANK(O12,O$4:O$21,0)+COUNTIFS(O$4:O12,O12,M$4:M12,"&gt;"&amp;M12)</f>
        <v>11</v>
      </c>
      <c r="Q12" s="53"/>
      <c r="R12" s="54"/>
    </row>
    <row r="13" customFormat="false" ht="15" hidden="false" customHeight="false" outlineLevel="0" collapsed="false">
      <c r="A13" s="22"/>
      <c r="B13" s="23" t="s">
        <v>25</v>
      </c>
      <c r="C13" s="24" t="n">
        <v>21</v>
      </c>
      <c r="D13" s="59" t="n">
        <v>17.71</v>
      </c>
      <c r="E13" s="26" t="n">
        <f aca="false">C13/D13</f>
        <v>1.18577075098814</v>
      </c>
      <c r="F13" s="27" t="n">
        <f aca="false">RANK(E13,E$4:E$21,0)</f>
        <v>13</v>
      </c>
      <c r="G13" s="58" t="n">
        <v>56</v>
      </c>
      <c r="H13" s="59" t="n">
        <v>8.2</v>
      </c>
      <c r="I13" s="26" t="n">
        <f aca="false">(G13/H13)</f>
        <v>6.82926829268293</v>
      </c>
      <c r="J13" s="27" t="n">
        <f aca="false">RANK(I13,I$4:I$21,0)</f>
        <v>2</v>
      </c>
      <c r="K13" s="58" t="n">
        <v>36</v>
      </c>
      <c r="L13" s="59" t="n">
        <v>14.18</v>
      </c>
      <c r="M13" s="26" t="n">
        <f aca="false">K13/L13</f>
        <v>2.53878702397743</v>
      </c>
      <c r="N13" s="49" t="n">
        <f aca="false">RANK(M13,M$4:M$21,0)</f>
        <v>3</v>
      </c>
      <c r="O13" s="28" t="n">
        <f aca="false">E13+I13+M13</f>
        <v>10.5538260676485</v>
      </c>
      <c r="P13" s="55" t="n">
        <f aca="false">RANK(O13,O$4:O$21,0)+COUNTIFS(O$4:O13,O13,M$4:M13,"&gt;"&amp;M13)</f>
        <v>3</v>
      </c>
      <c r="Q13" s="30" t="n">
        <f aca="false">SUM($O$13:$O$15)</f>
        <v>33.1787958220521</v>
      </c>
      <c r="R13" s="31" t="n">
        <f aca="false">RANK(Q13,Q$4:Q$21,0)</f>
        <v>1</v>
      </c>
    </row>
    <row r="14" customFormat="false" ht="15" hidden="false" customHeight="false" outlineLevel="0" collapsed="false">
      <c r="A14" s="33" t="s">
        <v>26</v>
      </c>
      <c r="B14" s="34" t="s">
        <v>27</v>
      </c>
      <c r="C14" s="35" t="n">
        <v>34</v>
      </c>
      <c r="D14" s="62" t="n">
        <v>15.88</v>
      </c>
      <c r="E14" s="37" t="n">
        <f aca="false">C14/D14</f>
        <v>2.14105793450882</v>
      </c>
      <c r="F14" s="27" t="n">
        <f aca="false">RANK(E14,E$4:E$21,0)</f>
        <v>1</v>
      </c>
      <c r="G14" s="61" t="n">
        <v>58</v>
      </c>
      <c r="H14" s="62" t="n">
        <v>8.95</v>
      </c>
      <c r="I14" s="37" t="n">
        <f aca="false">(G14/H14)</f>
        <v>6.4804469273743</v>
      </c>
      <c r="J14" s="39" t="n">
        <f aca="false">RANK(I14,I$4:I$21,0)</f>
        <v>4</v>
      </c>
      <c r="K14" s="61" t="n">
        <v>40</v>
      </c>
      <c r="L14" s="62" t="n">
        <v>16.13</v>
      </c>
      <c r="M14" s="37" t="n">
        <f aca="false">K14/L14</f>
        <v>2.47985120892746</v>
      </c>
      <c r="N14" s="50" t="n">
        <f aca="false">RANK(M14,M$4:M$21,0)</f>
        <v>5</v>
      </c>
      <c r="O14" s="40" t="n">
        <f aca="false">E14+I14+M14</f>
        <v>11.1013560708106</v>
      </c>
      <c r="P14" s="52" t="n">
        <f aca="false">RANK(O14,O$4:O$21,0)+COUNTIFS(O$4:O14,O14,M$4:M14,"&gt;"&amp;M14)</f>
        <v>2</v>
      </c>
      <c r="Q14" s="42"/>
      <c r="R14" s="43"/>
    </row>
    <row r="15" customFormat="false" ht="15" hidden="false" customHeight="false" outlineLevel="0" collapsed="false">
      <c r="A15" s="44"/>
      <c r="B15" s="45" t="s">
        <v>28</v>
      </c>
      <c r="C15" s="46" t="n">
        <v>38</v>
      </c>
      <c r="D15" s="64" t="n">
        <v>17.8</v>
      </c>
      <c r="E15" s="48" t="n">
        <f aca="false">C15/D15</f>
        <v>2.13483146067416</v>
      </c>
      <c r="F15" s="49" t="n">
        <f aca="false">RANK(E15,E$4:E$21,0)</f>
        <v>2</v>
      </c>
      <c r="G15" s="65" t="n">
        <v>52</v>
      </c>
      <c r="H15" s="64" t="n">
        <v>7.24</v>
      </c>
      <c r="I15" s="48" t="n">
        <f aca="false">(G15/H15)</f>
        <v>7.18232044198895</v>
      </c>
      <c r="J15" s="50" t="n">
        <f aca="false">RANK(I15,I$4:I$21,0)</f>
        <v>1</v>
      </c>
      <c r="K15" s="65" t="n">
        <v>28</v>
      </c>
      <c r="L15" s="64" t="n">
        <v>12.69</v>
      </c>
      <c r="M15" s="48" t="n">
        <f aca="false">K15/L15</f>
        <v>2.20646178092987</v>
      </c>
      <c r="N15" s="50" t="n">
        <f aca="false">RANK(M15,M$4:M$21,0)</f>
        <v>7</v>
      </c>
      <c r="O15" s="51" t="n">
        <f aca="false">E15+I15+M15</f>
        <v>11.523613683593</v>
      </c>
      <c r="P15" s="52" t="n">
        <f aca="false">RANK(O15,O$4:O$21,0)+COUNTIFS(O$4:O15,O15,M$4:M15,"&gt;"&amp;M15)</f>
        <v>1</v>
      </c>
      <c r="Q15" s="53"/>
      <c r="R15" s="54"/>
    </row>
    <row r="16" customFormat="false" ht="15" hidden="false" customHeight="false" outlineLevel="0" collapsed="false">
      <c r="A16" s="22"/>
      <c r="B16" s="66" t="s">
        <v>29</v>
      </c>
      <c r="C16" s="24" t="n">
        <v>18</v>
      </c>
      <c r="D16" s="59" t="n">
        <v>17.09</v>
      </c>
      <c r="E16" s="26" t="n">
        <f aca="false">C16/D16</f>
        <v>1.05324751316559</v>
      </c>
      <c r="F16" s="27" t="n">
        <f aca="false">RANK(E16,E$4:E$21,0)</f>
        <v>14</v>
      </c>
      <c r="G16" s="58" t="n">
        <v>46</v>
      </c>
      <c r="H16" s="59" t="n">
        <v>7.92</v>
      </c>
      <c r="I16" s="26" t="n">
        <f aca="false">(G16/H16)</f>
        <v>5.80808080808081</v>
      </c>
      <c r="J16" s="27" t="n">
        <f aca="false">RANK(I16,I$4:I$21,0)</f>
        <v>6</v>
      </c>
      <c r="K16" s="58" t="n">
        <v>36</v>
      </c>
      <c r="L16" s="59" t="n">
        <v>14.03</v>
      </c>
      <c r="M16" s="26" t="n">
        <f aca="false">K16/L16</f>
        <v>2.56593014967926</v>
      </c>
      <c r="N16" s="49" t="n">
        <f aca="false">RANK(M16,M$4:M$21,0)</f>
        <v>2</v>
      </c>
      <c r="O16" s="28" t="n">
        <f aca="false">E16+I16+M16</f>
        <v>9.42725847092566</v>
      </c>
      <c r="P16" s="55" t="n">
        <f aca="false">RANK(O16,O$4:O$21,0)+COUNTIFS(O$4:O16,O16,M$4:M16,"&gt;"&amp;M16)</f>
        <v>6</v>
      </c>
      <c r="Q16" s="30" t="n">
        <f aca="false">SUM($O$16:$O$18)</f>
        <v>24.1129412335941</v>
      </c>
      <c r="R16" s="31" t="n">
        <f aca="false">RANK(Q16,Q$4:Q$21,0)</f>
        <v>5</v>
      </c>
    </row>
    <row r="17" customFormat="false" ht="15" hidden="false" customHeight="false" outlineLevel="0" collapsed="false">
      <c r="A17" s="33" t="s">
        <v>30</v>
      </c>
      <c r="B17" s="67" t="s">
        <v>31</v>
      </c>
      <c r="C17" s="35" t="n">
        <v>29</v>
      </c>
      <c r="D17" s="62" t="n">
        <v>15.59</v>
      </c>
      <c r="E17" s="37" t="n">
        <f aca="false">C17/D17</f>
        <v>1.8601667735728</v>
      </c>
      <c r="F17" s="27" t="n">
        <f aca="false">RANK(E17,E$4:E$21,0)</f>
        <v>4</v>
      </c>
      <c r="G17" s="61" t="n">
        <v>56</v>
      </c>
      <c r="H17" s="62" t="n">
        <v>15.91</v>
      </c>
      <c r="I17" s="37" t="n">
        <f aca="false">(G17/H17)</f>
        <v>3.51979886863608</v>
      </c>
      <c r="J17" s="39" t="n">
        <f aca="false">RANK(I17,I$4:I$21,0)</f>
        <v>15</v>
      </c>
      <c r="K17" s="61" t="n">
        <v>28</v>
      </c>
      <c r="L17" s="62" t="n">
        <v>13.22</v>
      </c>
      <c r="M17" s="37" t="n">
        <f aca="false">K17/L17</f>
        <v>2.11800302571861</v>
      </c>
      <c r="N17" s="50" t="n">
        <f aca="false">RANK(M17,M$4:M$21,0)</f>
        <v>9</v>
      </c>
      <c r="O17" s="40" t="n">
        <f aca="false">E17+I17+M17</f>
        <v>7.49796866792749</v>
      </c>
      <c r="P17" s="52" t="n">
        <f aca="false">RANK(O17,O$4:O$21,0)+COUNTIFS(O$4:O17,O17,M$4:M17,"&gt;"&amp;M17)</f>
        <v>12</v>
      </c>
      <c r="Q17" s="42"/>
      <c r="R17" s="43"/>
    </row>
    <row r="18" customFormat="false" ht="15" hidden="false" customHeight="false" outlineLevel="0" collapsed="false">
      <c r="A18" s="44"/>
      <c r="B18" s="68" t="s">
        <v>32</v>
      </c>
      <c r="C18" s="46" t="n">
        <v>26</v>
      </c>
      <c r="D18" s="64" t="n">
        <v>18.02</v>
      </c>
      <c r="E18" s="48" t="n">
        <f aca="false">C18/D18</f>
        <v>1.44284128745838</v>
      </c>
      <c r="F18" s="49" t="n">
        <f aca="false">RANK(E18,E$4:E$21,0)</f>
        <v>9</v>
      </c>
      <c r="G18" s="65" t="n">
        <v>50</v>
      </c>
      <c r="H18" s="64" t="n">
        <v>12.65</v>
      </c>
      <c r="I18" s="48" t="n">
        <f aca="false">(G18/H18)</f>
        <v>3.95256916996047</v>
      </c>
      <c r="J18" s="50" t="n">
        <f aca="false">RANK(I18,I$4:I$21,0)</f>
        <v>14</v>
      </c>
      <c r="K18" s="65" t="n">
        <v>34</v>
      </c>
      <c r="L18" s="64" t="n">
        <v>18.97</v>
      </c>
      <c r="M18" s="48" t="n">
        <f aca="false">K18/L18</f>
        <v>1.79230363732209</v>
      </c>
      <c r="N18" s="50" t="n">
        <f aca="false">RANK(M18,M$4:M$21,0)</f>
        <v>12</v>
      </c>
      <c r="O18" s="51" t="n">
        <f aca="false">E18+I18+M18</f>
        <v>7.18771409474094</v>
      </c>
      <c r="P18" s="52" t="n">
        <f aca="false">RANK(O18,O$4:O$21,0)+COUNTIFS(O$4:O18,O18,M$4:M18,"&gt;"&amp;M18)</f>
        <v>13</v>
      </c>
      <c r="Q18" s="53"/>
      <c r="R18" s="54"/>
    </row>
    <row r="19" customFormat="false" ht="15" hidden="false" customHeight="false" outlineLevel="0" collapsed="false">
      <c r="A19" s="22"/>
      <c r="B19" s="23" t="s">
        <v>33</v>
      </c>
      <c r="C19" s="24" t="n">
        <v>34</v>
      </c>
      <c r="D19" s="59" t="n">
        <v>17.51</v>
      </c>
      <c r="E19" s="26" t="n">
        <f aca="false">C19/D19</f>
        <v>1.94174757281553</v>
      </c>
      <c r="F19" s="27" t="n">
        <f aca="false">RANK(E19,E$4:E$21,0)</f>
        <v>3</v>
      </c>
      <c r="G19" s="58" t="n">
        <v>34</v>
      </c>
      <c r="H19" s="59" t="n">
        <v>10.85</v>
      </c>
      <c r="I19" s="26" t="n">
        <f aca="false">(G19/H19)</f>
        <v>3.13364055299539</v>
      </c>
      <c r="J19" s="27" t="n">
        <f aca="false">RANK(I19,I$4:I$21,0)</f>
        <v>16</v>
      </c>
      <c r="K19" s="58" t="n">
        <v>34</v>
      </c>
      <c r="L19" s="59" t="n">
        <v>17.47</v>
      </c>
      <c r="M19" s="26" t="n">
        <f aca="false">K19/L19</f>
        <v>1.94619347452776</v>
      </c>
      <c r="N19" s="49" t="n">
        <f aca="false">RANK(M19,M$4:M$21,0)</f>
        <v>11</v>
      </c>
      <c r="O19" s="28" t="n">
        <f aca="false">E19+I19+M19</f>
        <v>7.02158160033869</v>
      </c>
      <c r="P19" s="55" t="n">
        <f aca="false">RANK(O19,O$4:O$21,0)+COUNTIFS(O$4:O19,O19,M$4:M19,"&gt;"&amp;M19)</f>
        <v>15</v>
      </c>
      <c r="Q19" s="30" t="n">
        <f aca="false">SUM($O$19:$O$21)</f>
        <v>24.9268883792519</v>
      </c>
      <c r="R19" s="31" t="n">
        <f aca="false">RANK(Q19,Q$4:Q$21,0)</f>
        <v>4</v>
      </c>
    </row>
    <row r="20" customFormat="false" ht="15" hidden="false" customHeight="false" outlineLevel="0" collapsed="false">
      <c r="A20" s="33" t="s">
        <v>34</v>
      </c>
      <c r="B20" s="34" t="s">
        <v>35</v>
      </c>
      <c r="C20" s="35" t="n">
        <v>29</v>
      </c>
      <c r="D20" s="62" t="n">
        <v>18.76</v>
      </c>
      <c r="E20" s="37" t="n">
        <f aca="false">C20/D20</f>
        <v>1.54584221748401</v>
      </c>
      <c r="F20" s="27" t="n">
        <f aca="false">RANK(E20,E$4:E$21,0)</f>
        <v>8</v>
      </c>
      <c r="G20" s="61" t="n">
        <v>48</v>
      </c>
      <c r="H20" s="62" t="n">
        <v>9.29</v>
      </c>
      <c r="I20" s="37" t="n">
        <f aca="false">(G20/H20)</f>
        <v>5.16684607104413</v>
      </c>
      <c r="J20" s="39" t="n">
        <f aca="false">RANK(I20,I$4:I$21,0)</f>
        <v>8</v>
      </c>
      <c r="K20" s="61" t="n">
        <v>24</v>
      </c>
      <c r="L20" s="62" t="n">
        <v>15.96</v>
      </c>
      <c r="M20" s="37" t="n">
        <f aca="false">K20/L20</f>
        <v>1.50375939849624</v>
      </c>
      <c r="N20" s="50" t="n">
        <f aca="false">RANK(M20,M$4:M$21,0)</f>
        <v>14</v>
      </c>
      <c r="O20" s="40" t="n">
        <f aca="false">E20+I20+M20</f>
        <v>8.21644768702438</v>
      </c>
      <c r="P20" s="52" t="n">
        <f aca="false">RANK(O20,O$4:O$21,0)+COUNTIFS(O$4:O20,O20,M$4:M20,"&gt;"&amp;M20)</f>
        <v>10</v>
      </c>
      <c r="Q20" s="42"/>
      <c r="R20" s="43"/>
    </row>
    <row r="21" customFormat="false" ht="15" hidden="false" customHeight="false" outlineLevel="0" collapsed="false">
      <c r="A21" s="44"/>
      <c r="B21" s="45" t="s">
        <v>36</v>
      </c>
      <c r="C21" s="46" t="n">
        <v>21</v>
      </c>
      <c r="D21" s="64" t="n">
        <v>20.32</v>
      </c>
      <c r="E21" s="48" t="n">
        <f aca="false">C21/D21</f>
        <v>1.03346456692913</v>
      </c>
      <c r="F21" s="49" t="n">
        <f aca="false">RANK(E21,E$4:E$21,0)</f>
        <v>16</v>
      </c>
      <c r="G21" s="65" t="n">
        <v>56</v>
      </c>
      <c r="H21" s="64" t="n">
        <v>8.64</v>
      </c>
      <c r="I21" s="48" t="n">
        <f aca="false">(G21/H21)</f>
        <v>6.48148148148148</v>
      </c>
      <c r="J21" s="50" t="n">
        <f aca="false">RANK(I21,I$4:I$21,0)</f>
        <v>3</v>
      </c>
      <c r="K21" s="65" t="n">
        <v>34</v>
      </c>
      <c r="L21" s="64" t="n">
        <v>15.64</v>
      </c>
      <c r="M21" s="48" t="n">
        <f aca="false">K21/L21</f>
        <v>2.17391304347826</v>
      </c>
      <c r="N21" s="50" t="n">
        <f aca="false">RANK(M21,M$4:M$21,0)</f>
        <v>8</v>
      </c>
      <c r="O21" s="51" t="n">
        <f aca="false">E21+I21+M21</f>
        <v>9.68885909188888</v>
      </c>
      <c r="P21" s="52" t="n">
        <f aca="false">RANK(O21,O$4:O$21,0)+COUNTIFS(O$4:O21,O21,M$4:M21,"&gt;"&amp;M21)</f>
        <v>5</v>
      </c>
      <c r="Q21" s="53"/>
      <c r="R21" s="54"/>
    </row>
  </sheetData>
  <mergeCells count="7">
    <mergeCell ref="A2:A3"/>
    <mergeCell ref="B2:B3"/>
    <mergeCell ref="C2:F2"/>
    <mergeCell ref="G2:J2"/>
    <mergeCell ref="K2:N2"/>
    <mergeCell ref="O2:P2"/>
    <mergeCell ref="Q2:R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2956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2022-09-15T07:55:11Z</dcterms:created>
  <dc:creator>Ernestas Vaitkevičius</dc:creator>
  <dc:description/>
  <dc:language>lt-LT</dc:language>
  <cp:lastModifiedBy>nerijus sulcys</cp:lastModifiedBy>
  <cp:lastPrinted>2026-09-18T14:08:27Z</cp:lastPrinted>
  <dcterms:modified xsi:type="dcterms:W3CDTF">2026-09-18T14:10:06Z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